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7680" activeTab="0"/>
  </bookViews>
  <sheets>
    <sheet name="Cap" sheetId="1" r:id="rId1"/>
    <sheet name="Cap Prog - Summary" sheetId="2" r:id="rId2"/>
    <sheet name="Cap Prog - Detail" sheetId="3" r:id="rId3"/>
  </sheets>
  <definedNames>
    <definedName name="_xlnm.Print_Area" localSheetId="2">'Cap Prog - Detail'!$A$1:$F$109</definedName>
    <definedName name="_xlnm.Print_Area" localSheetId="1">'Cap Prog - Summary'!$A$1:$F$30</definedName>
    <definedName name="_xlnm.Print_Titles" localSheetId="2">'Cap Prog - Detail'!$3:$5</definedName>
  </definedNames>
  <calcPr fullCalcOnLoad="1"/>
</workbook>
</file>

<file path=xl/sharedStrings.xml><?xml version="1.0" encoding="utf-8"?>
<sst xmlns="http://schemas.openxmlformats.org/spreadsheetml/2006/main" count="164" uniqueCount="127">
  <si>
    <t>2009/10</t>
  </si>
  <si>
    <t>£000</t>
  </si>
  <si>
    <t>Ise Valley Sk8 Park</t>
  </si>
  <si>
    <t>Cycling Scheme</t>
  </si>
  <si>
    <t>Burglary Reduction Initiative</t>
  </si>
  <si>
    <t>Original Estimate</t>
  </si>
  <si>
    <t>Latest Estimate</t>
  </si>
  <si>
    <t>Indicative Estimate</t>
  </si>
  <si>
    <t>1. EXPENDITURE SUMMARY:</t>
  </si>
  <si>
    <t>A. HOUSING SCHEMES (HRA)</t>
  </si>
  <si>
    <t>B. GENERAL FUND SCHEMES:</t>
  </si>
  <si>
    <t>Private Sector Housing Improvement</t>
  </si>
  <si>
    <t>Investment &amp;  Repair Programme</t>
  </si>
  <si>
    <t xml:space="preserve">Community Project Schemes </t>
  </si>
  <si>
    <t>E-government investment programme</t>
  </si>
  <si>
    <t>Invest To Save Projects</t>
  </si>
  <si>
    <t xml:space="preserve">Total </t>
  </si>
  <si>
    <t>2. FINANCING ANALYSIS:</t>
  </si>
  <si>
    <t>Major Repairs Allowance (MRA)</t>
  </si>
  <si>
    <t>External Borrowing</t>
  </si>
  <si>
    <t>Grants and Contributions</t>
  </si>
  <si>
    <t>Scheme</t>
  </si>
  <si>
    <t>HOUSING REVENUE ACCOUNT</t>
  </si>
  <si>
    <t>Kitchen &amp; Bathroom Renewal</t>
  </si>
  <si>
    <t>Sheltered Accommodation Upgrading</t>
  </si>
  <si>
    <t>Digital Switch Over - communal areas</t>
  </si>
  <si>
    <t>Door Entry Scheme</t>
  </si>
  <si>
    <t>Window Renewal Programme</t>
  </si>
  <si>
    <t xml:space="preserve">Central Heating </t>
  </si>
  <si>
    <t>Other Schemes</t>
  </si>
  <si>
    <t>Sub Total</t>
  </si>
  <si>
    <t>GENERAL FUND</t>
  </si>
  <si>
    <t>Rolling Programme:</t>
  </si>
  <si>
    <t>Social Housing Grants</t>
  </si>
  <si>
    <t>Private Sector Decent Homes Project</t>
  </si>
  <si>
    <t>Repair/Replacement:</t>
  </si>
  <si>
    <t>Verge Hardening</t>
  </si>
  <si>
    <t>Swimming Pool Plant Renewal</t>
  </si>
  <si>
    <t>Enhancements:</t>
  </si>
  <si>
    <t>Kettering Borough CCTV - Various Sites</t>
  </si>
  <si>
    <t>Improvements:</t>
  </si>
  <si>
    <t>DDA Works</t>
  </si>
  <si>
    <t>Rothwell Community Centre - Refurbish</t>
  </si>
  <si>
    <t>Village Halls</t>
  </si>
  <si>
    <t>Borough Wide - Recycling Project</t>
  </si>
  <si>
    <t>Conservation Area Enhancement Schemes</t>
  </si>
  <si>
    <t>Open Space Imps - Charlotte Place</t>
  </si>
  <si>
    <t>Infrastructure/Flexi &amp; Remote Working</t>
  </si>
  <si>
    <t>Corporate Document Management System</t>
  </si>
  <si>
    <t>Global Budget Provision</t>
  </si>
  <si>
    <t>CAPITAL PROGRAMME TOTAL</t>
  </si>
  <si>
    <t>Section 2</t>
  </si>
  <si>
    <t>2010/11</t>
  </si>
  <si>
    <t>London Road Cemetery - Paths</t>
  </si>
  <si>
    <t>Rothwell Cemetery - Car Park</t>
  </si>
  <si>
    <t>Structural Improvements</t>
  </si>
  <si>
    <t>Environmental Improvements - Highfields</t>
  </si>
  <si>
    <t>Environmental Improvements - Rosewood Pl.</t>
  </si>
  <si>
    <t>Minor Works / Renovation / DFG's</t>
  </si>
  <si>
    <t>Cemeteries Grounds - Various Works</t>
  </si>
  <si>
    <t>Desborough Cemetery - Paths &amp; Drainage</t>
  </si>
  <si>
    <t>Cremator - Relining</t>
  </si>
  <si>
    <t>Small Capital Works</t>
  </si>
  <si>
    <t>Play Area Improvements - Highfields/Spring Rise</t>
  </si>
  <si>
    <t>Open Space Imps - Gray's Field</t>
  </si>
  <si>
    <t>Enhancements</t>
  </si>
  <si>
    <t>Pastures Caravan Site - New Site</t>
  </si>
  <si>
    <t>Robinson Way Depot - Various Works</t>
  </si>
  <si>
    <t>Shopfront Improvements</t>
  </si>
  <si>
    <t>Rothwell Rd Cemetery - Extension</t>
  </si>
  <si>
    <t>2011/12</t>
  </si>
  <si>
    <t>Home Energy Initiative</t>
  </si>
  <si>
    <t>Decent Homes - Round Up</t>
  </si>
  <si>
    <t>Composite Door Replacements</t>
  </si>
  <si>
    <t>Decent Homes - Upgrades</t>
  </si>
  <si>
    <t>Decent Homes - Re-Roofing</t>
  </si>
  <si>
    <t>Decent Homes - Bracknell Window Renewals</t>
  </si>
  <si>
    <t>Improving Access for Disabled People</t>
  </si>
  <si>
    <t>Decent Homes - External Wall Repairs</t>
  </si>
  <si>
    <t>Decent Homes - Electrical Upgrades</t>
  </si>
  <si>
    <t>Decent Homes - Asbestos Removal</t>
  </si>
  <si>
    <t>External Wall Insulation</t>
  </si>
  <si>
    <t>Housing Repairs Appointment System</t>
  </si>
  <si>
    <t>Grants &amp; Contributions</t>
  </si>
  <si>
    <t>GG - Disabled Facilities Grants</t>
  </si>
  <si>
    <t>GG - Pastures</t>
  </si>
  <si>
    <t>GG - HPDG</t>
  </si>
  <si>
    <t>S 106 - Affordable Housing</t>
  </si>
  <si>
    <t>Eco Homes</t>
  </si>
  <si>
    <t>Stock Condition Survey</t>
  </si>
  <si>
    <t>Secure Properties for Future Works</t>
  </si>
  <si>
    <t>GG - Free Swimming</t>
  </si>
  <si>
    <t>DRAFT BUDGET BOOKLET - 2010/11</t>
  </si>
  <si>
    <t>Capital Programme 2010 - 2013</t>
  </si>
  <si>
    <t>DRAFT CAPITAL PROGRAMME 2009  -  2013</t>
  </si>
  <si>
    <t>2012/13</t>
  </si>
  <si>
    <t>New Desborough Leisure Centre - Fit out</t>
  </si>
  <si>
    <t>SCW - Crematorium Works</t>
  </si>
  <si>
    <t>SCW Rockingham Road Park - Bandstand Roof</t>
  </si>
  <si>
    <t>SCW Park Signs</t>
  </si>
  <si>
    <t>Suite 16 Projects</t>
  </si>
  <si>
    <t>Land Acquisitions</t>
  </si>
  <si>
    <t>Lawrences Site Desborough - Feasibility</t>
  </si>
  <si>
    <t>Government Connect - GCSX</t>
  </si>
  <si>
    <t>I2S - Personal Search Public Access</t>
  </si>
  <si>
    <t>Housing Related Grants</t>
  </si>
  <si>
    <t>S 106 - Burton Latimer Medical Centre</t>
  </si>
  <si>
    <t>GG - Lawrences (HGF)</t>
  </si>
  <si>
    <t>GG - Suite 16 (HGF)</t>
  </si>
  <si>
    <t>NCC GAF for Acquisitions</t>
  </si>
  <si>
    <t>Contribution - Spring Rise Play Area</t>
  </si>
  <si>
    <t>Contribution - Open Space Charlotte Pl</t>
  </si>
  <si>
    <t>Contribution - Open Space Grays Field</t>
  </si>
  <si>
    <t>Community Safety Grant</t>
  </si>
  <si>
    <t>Decent Homes - Replace Oil Tanks</t>
  </si>
  <si>
    <t>Decent Homes - Fire Precautions</t>
  </si>
  <si>
    <t>Internal Wall Insulation</t>
  </si>
  <si>
    <t>Decent Homes - Other works</t>
  </si>
  <si>
    <t>HR and Payroll System</t>
  </si>
  <si>
    <t>Open Space Imps - Mill Road Park</t>
  </si>
  <si>
    <t>Contribution - Open Space Mill Road</t>
  </si>
  <si>
    <t>Choice Based Lettings</t>
  </si>
  <si>
    <t>Sub Regional Choice Based Lettings</t>
  </si>
  <si>
    <t>Capital Receipts - Right to Buy</t>
  </si>
  <si>
    <t>Capital Receipts - Suite 16</t>
  </si>
  <si>
    <t>Support for Sport</t>
  </si>
  <si>
    <t xml:space="preserve">S106 - </t>
  </si>
</sst>
</file>

<file path=xl/styles.xml><?xml version="1.0" encoding="utf-8"?>
<styleSheet xmlns="http://schemas.openxmlformats.org/spreadsheetml/2006/main">
  <numFmts count="5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_ ;\-#,##0\ "/>
    <numFmt numFmtId="168" formatCode="#,##0;\(#,##0\)"/>
    <numFmt numFmtId="169" formatCode="&quot;$&quot;#,##0_);\(&quot;$&quot;#,##0\)"/>
    <numFmt numFmtId="170" formatCode="&quot;$&quot;#,##0_);[Red]\(&quot;$&quot;#,##0\)"/>
    <numFmt numFmtId="171" formatCode="&quot;$&quot;#,##0.00_);\(&quot;$&quot;#,##0.00\)"/>
    <numFmt numFmtId="172" formatCode="&quot;$&quot;#,##0.00_);[Red]\(&quot;$&quot;#,##0.00\)"/>
    <numFmt numFmtId="173" formatCode="_(&quot;$&quot;* #,##0_);_(&quot;$&quot;* \(#,##0\);_(&quot;$&quot;* &quot;-&quot;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* #,##0.00_);_(* \(#,##0.00\);_(* &quot;-&quot;??_);_(@_)"/>
    <numFmt numFmtId="177" formatCode="_-* #,##0_-;\-* #,##0_-;_-* &quot;-&quot;??_-;_-@_-"/>
    <numFmt numFmtId="178" formatCode="m/d"/>
    <numFmt numFmtId="179" formatCode="[$€-2]\ #,##0.00_);[Red]\([$€-2]\ #,##0.00\)"/>
    <numFmt numFmtId="180" formatCode="yyyy/yy"/>
    <numFmt numFmtId="181" formatCode="#,##0.0_ ;\-#,##0.0\ "/>
    <numFmt numFmtId="182" formatCode="0.000%"/>
    <numFmt numFmtId="183" formatCode="0.0%"/>
    <numFmt numFmtId="184" formatCode="#."/>
    <numFmt numFmtId="185" formatCode="&quot;£&quot;#,##0"/>
    <numFmt numFmtId="186" formatCode="#,##0.00_ ;\-#,##0.00\ "/>
    <numFmt numFmtId="187" formatCode="#\ ?/8"/>
    <numFmt numFmtId="188" formatCode="0_ ;\-0\ "/>
    <numFmt numFmtId="189" formatCode="#,##0.000_ ;\-#,##0.000\ "/>
    <numFmt numFmtId="190" formatCode="0.000000"/>
    <numFmt numFmtId="191" formatCode="0.0000000"/>
    <numFmt numFmtId="192" formatCode="0.00000000"/>
    <numFmt numFmtId="193" formatCode="0.00000"/>
    <numFmt numFmtId="194" formatCode="0.0000"/>
    <numFmt numFmtId="195" formatCode="0.000"/>
    <numFmt numFmtId="196" formatCode="0.0"/>
    <numFmt numFmtId="197" formatCode="#,##0.0000_ ;\-#,##0.0000\ "/>
    <numFmt numFmtId="198" formatCode="#,##0\ ;\-#,##0"/>
    <numFmt numFmtId="199" formatCode="#,##0\ ;\(#,##0\)"/>
    <numFmt numFmtId="200" formatCode="#,##0_ ;\(#,##0\)"/>
    <numFmt numFmtId="201" formatCode="#,##0;[Red]\(#,##0\)"/>
    <numFmt numFmtId="202" formatCode="&quot;£&quot;000"/>
    <numFmt numFmtId="203" formatCode="mmm\-yyyy"/>
    <numFmt numFmtId="204" formatCode="#,##0.0"/>
    <numFmt numFmtId="205" formatCode="000"/>
  </numFmts>
  <fonts count="3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u val="single"/>
      <sz val="12"/>
      <name val="Arial"/>
      <family val="2"/>
    </font>
    <font>
      <sz val="11"/>
      <color indexed="10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u val="single"/>
      <sz val="11"/>
      <name val="Arial"/>
      <family val="2"/>
    </font>
    <font>
      <b/>
      <i/>
      <sz val="11"/>
      <name val="Arial"/>
      <family val="2"/>
    </font>
    <font>
      <b/>
      <sz val="2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7" borderId="1" applyNumberFormat="0" applyAlignment="0" applyProtection="0"/>
    <xf numFmtId="0" fontId="31" fillId="0" borderId="6" applyNumberFormat="0" applyFill="0" applyAlignment="0" applyProtection="0"/>
    <xf numFmtId="0" fontId="32" fillId="2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23" borderId="7" applyNumberFormat="0" applyFont="0" applyAlignment="0" applyProtection="0"/>
    <xf numFmtId="0" fontId="33" fillId="20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0" fontId="16" fillId="0" borderId="0" xfId="0" applyFont="1" applyAlignment="1">
      <alignment/>
    </xf>
    <xf numFmtId="0" fontId="19" fillId="0" borderId="0" xfId="0" applyFont="1" applyAlignment="1">
      <alignment/>
    </xf>
    <xf numFmtId="0" fontId="8" fillId="24" borderId="0" xfId="57" applyFont="1" applyFill="1">
      <alignment/>
      <protection/>
    </xf>
    <xf numFmtId="167" fontId="8" fillId="24" borderId="0" xfId="57" applyNumberFormat="1" applyFont="1" applyFill="1">
      <alignment/>
      <protection/>
    </xf>
    <xf numFmtId="0" fontId="8" fillId="24" borderId="0" xfId="57" applyFont="1" applyFill="1" applyAlignment="1">
      <alignment vertical="center" wrapText="1"/>
      <protection/>
    </xf>
    <xf numFmtId="0" fontId="11" fillId="0" borderId="0" xfId="57" applyFont="1" applyFill="1" applyAlignment="1">
      <alignment horizontal="center"/>
      <protection/>
    </xf>
    <xf numFmtId="167" fontId="11" fillId="0" borderId="0" xfId="57" applyNumberFormat="1" applyFont="1" applyFill="1" applyAlignment="1">
      <alignment horizontal="center"/>
      <protection/>
    </xf>
    <xf numFmtId="167" fontId="8" fillId="0" borderId="0" xfId="57" applyNumberFormat="1" applyFont="1" applyFill="1">
      <alignment/>
      <protection/>
    </xf>
    <xf numFmtId="0" fontId="11" fillId="0" borderId="10" xfId="57" applyFont="1" applyFill="1" applyBorder="1" applyAlignment="1">
      <alignment horizontal="center"/>
      <protection/>
    </xf>
    <xf numFmtId="167" fontId="11" fillId="0" borderId="11" xfId="57" applyNumberFormat="1" applyFont="1" applyFill="1" applyBorder="1" applyAlignment="1" quotePrefix="1">
      <alignment horizontal="center"/>
      <protection/>
    </xf>
    <xf numFmtId="0" fontId="11" fillId="0" borderId="12" xfId="57" applyFont="1" applyFill="1" applyBorder="1" applyAlignment="1">
      <alignment horizontal="center" vertical="center"/>
      <protection/>
    </xf>
    <xf numFmtId="167" fontId="11" fillId="0" borderId="12" xfId="57" applyNumberFormat="1" applyFont="1" applyFill="1" applyBorder="1" applyAlignment="1">
      <alignment horizontal="center" vertical="center" wrapText="1"/>
      <protection/>
    </xf>
    <xf numFmtId="167" fontId="11" fillId="0" borderId="13" xfId="57" applyNumberFormat="1" applyFont="1" applyFill="1" applyBorder="1" applyAlignment="1">
      <alignment horizontal="center" vertical="center" wrapText="1"/>
      <protection/>
    </xf>
    <xf numFmtId="167" fontId="11" fillId="0" borderId="14" xfId="57" applyNumberFormat="1" applyFont="1" applyFill="1" applyBorder="1" applyAlignment="1">
      <alignment horizontal="center" vertical="center" wrapText="1"/>
      <protection/>
    </xf>
    <xf numFmtId="167" fontId="11" fillId="0" borderId="15" xfId="57" applyNumberFormat="1" applyFont="1" applyFill="1" applyBorder="1" applyAlignment="1">
      <alignment horizontal="center" vertical="center" wrapText="1"/>
      <protection/>
    </xf>
    <xf numFmtId="0" fontId="8" fillId="0" borderId="16" xfId="57" applyFont="1" applyFill="1" applyBorder="1" applyAlignment="1">
      <alignment horizontal="center" vertical="center"/>
      <protection/>
    </xf>
    <xf numFmtId="167" fontId="11" fillId="0" borderId="17" xfId="57" applyNumberFormat="1" applyFont="1" applyFill="1" applyBorder="1" applyAlignment="1">
      <alignment horizontal="center" vertical="center" wrapText="1"/>
      <protection/>
    </xf>
    <xf numFmtId="167" fontId="11" fillId="0" borderId="18" xfId="57" applyNumberFormat="1" applyFont="1" applyFill="1" applyBorder="1" applyAlignment="1">
      <alignment horizontal="center" vertical="center" wrapText="1"/>
      <protection/>
    </xf>
    <xf numFmtId="167" fontId="11" fillId="0" borderId="15" xfId="57" applyNumberFormat="1" applyFont="1" applyFill="1" applyBorder="1" applyAlignment="1">
      <alignment horizontal="center"/>
      <protection/>
    </xf>
    <xf numFmtId="0" fontId="11" fillId="0" borderId="12" xfId="57" applyFont="1" applyFill="1" applyBorder="1">
      <alignment/>
      <protection/>
    </xf>
    <xf numFmtId="167" fontId="11" fillId="0" borderId="19" xfId="57" applyNumberFormat="1" applyFont="1" applyFill="1" applyBorder="1">
      <alignment/>
      <protection/>
    </xf>
    <xf numFmtId="167" fontId="11" fillId="0" borderId="20" xfId="57" applyNumberFormat="1" applyFont="1" applyFill="1" applyBorder="1">
      <alignment/>
      <protection/>
    </xf>
    <xf numFmtId="167" fontId="11" fillId="0" borderId="21" xfId="57" applyNumberFormat="1" applyFont="1" applyFill="1" applyBorder="1">
      <alignment/>
      <protection/>
    </xf>
    <xf numFmtId="167" fontId="8" fillId="0" borderId="22" xfId="57" applyNumberFormat="1" applyFont="1" applyFill="1" applyBorder="1">
      <alignment/>
      <protection/>
    </xf>
    <xf numFmtId="0" fontId="8" fillId="0" borderId="12" xfId="57" applyFont="1" applyFill="1" applyBorder="1" applyAlignment="1">
      <alignment vertical="top"/>
      <protection/>
    </xf>
    <xf numFmtId="167" fontId="8" fillId="0" borderId="12" xfId="57" applyNumberFormat="1" applyFont="1" applyFill="1" applyBorder="1" applyAlignment="1">
      <alignment vertical="top"/>
      <protection/>
    </xf>
    <xf numFmtId="167" fontId="8" fillId="0" borderId="20" xfId="57" applyNumberFormat="1" applyFont="1" applyFill="1" applyBorder="1">
      <alignment/>
      <protection/>
    </xf>
    <xf numFmtId="167" fontId="8" fillId="0" borderId="21" xfId="57" applyNumberFormat="1" applyFont="1" applyFill="1" applyBorder="1">
      <alignment/>
      <protection/>
    </xf>
    <xf numFmtId="167" fontId="8" fillId="0" borderId="23" xfId="57" applyNumberFormat="1" applyFont="1" applyFill="1" applyBorder="1">
      <alignment/>
      <protection/>
    </xf>
    <xf numFmtId="0" fontId="8" fillId="0" borderId="12" xfId="57" applyFont="1" applyFill="1" applyBorder="1" applyAlignment="1">
      <alignment horizontal="left" vertical="top" indent="1"/>
      <protection/>
    </xf>
    <xf numFmtId="167" fontId="8" fillId="0" borderId="23" xfId="57" applyNumberFormat="1" applyFont="1" applyFill="1" applyBorder="1" applyAlignment="1">
      <alignment/>
      <protection/>
    </xf>
    <xf numFmtId="0" fontId="8" fillId="0" borderId="12" xfId="57" applyFont="1" applyFill="1" applyBorder="1" applyAlignment="1">
      <alignment horizontal="left" vertical="top"/>
      <protection/>
    </xf>
    <xf numFmtId="167" fontId="8" fillId="0" borderId="12" xfId="57" applyNumberFormat="1" applyFont="1" applyFill="1" applyBorder="1" applyAlignment="1">
      <alignment horizontal="right" vertical="top"/>
      <protection/>
    </xf>
    <xf numFmtId="0" fontId="12" fillId="0" borderId="12" xfId="57" applyFont="1" applyFill="1" applyBorder="1" applyAlignment="1">
      <alignment horizontal="left" vertical="top" indent="1"/>
      <protection/>
    </xf>
    <xf numFmtId="167" fontId="12" fillId="0" borderId="12" xfId="57" applyNumberFormat="1" applyFont="1" applyFill="1" applyBorder="1" applyAlignment="1">
      <alignment horizontal="right" vertical="top"/>
      <protection/>
    </xf>
    <xf numFmtId="167" fontId="12" fillId="0" borderId="20" xfId="57" applyNumberFormat="1" applyFont="1" applyFill="1" applyBorder="1">
      <alignment/>
      <protection/>
    </xf>
    <xf numFmtId="0" fontId="8" fillId="0" borderId="12" xfId="57" applyFont="1" applyFill="1" applyBorder="1" applyAlignment="1">
      <alignment horizontal="left" indent="1"/>
      <protection/>
    </xf>
    <xf numFmtId="0" fontId="11" fillId="0" borderId="24" xfId="57" applyFont="1" applyFill="1" applyBorder="1" applyAlignment="1">
      <alignment horizontal="right"/>
      <protection/>
    </xf>
    <xf numFmtId="167" fontId="11" fillId="0" borderId="25" xfId="57" applyNumberFormat="1" applyFont="1" applyFill="1" applyBorder="1" applyAlignment="1">
      <alignment horizontal="right"/>
      <protection/>
    </xf>
    <xf numFmtId="167" fontId="11" fillId="0" borderId="26" xfId="57" applyNumberFormat="1" applyFont="1" applyFill="1" applyBorder="1">
      <alignment/>
      <protection/>
    </xf>
    <xf numFmtId="167" fontId="11" fillId="0" borderId="27" xfId="57" applyNumberFormat="1" applyFont="1" applyFill="1" applyBorder="1">
      <alignment/>
      <protection/>
    </xf>
    <xf numFmtId="167" fontId="11" fillId="0" borderId="28" xfId="57" applyNumberFormat="1" applyFont="1" applyFill="1" applyBorder="1">
      <alignment/>
      <protection/>
    </xf>
    <xf numFmtId="0" fontId="11" fillId="0" borderId="29" xfId="57" applyFont="1" applyFill="1" applyBorder="1">
      <alignment/>
      <protection/>
    </xf>
    <xf numFmtId="167" fontId="11" fillId="0" borderId="30" xfId="57" applyNumberFormat="1" applyFont="1" applyFill="1" applyBorder="1">
      <alignment/>
      <protection/>
    </xf>
    <xf numFmtId="167" fontId="11" fillId="0" borderId="31" xfId="57" applyNumberFormat="1" applyFont="1" applyFill="1" applyBorder="1">
      <alignment/>
      <protection/>
    </xf>
    <xf numFmtId="167" fontId="8" fillId="0" borderId="31" xfId="57" applyNumberFormat="1" applyFont="1" applyFill="1" applyBorder="1">
      <alignment/>
      <protection/>
    </xf>
    <xf numFmtId="167" fontId="11" fillId="0" borderId="32" xfId="57" applyNumberFormat="1" applyFont="1" applyFill="1" applyBorder="1">
      <alignment/>
      <protection/>
    </xf>
    <xf numFmtId="167" fontId="11" fillId="0" borderId="33" xfId="57" applyNumberFormat="1" applyFont="1" applyFill="1" applyBorder="1">
      <alignment/>
      <protection/>
    </xf>
    <xf numFmtId="167" fontId="8" fillId="0" borderId="34" xfId="57" applyNumberFormat="1" applyFont="1" applyFill="1" applyBorder="1">
      <alignment/>
      <protection/>
    </xf>
    <xf numFmtId="0" fontId="13" fillId="0" borderId="12" xfId="57" applyFont="1" applyFill="1" applyBorder="1" applyAlignment="1">
      <alignment vertical="center" wrapText="1"/>
      <protection/>
    </xf>
    <xf numFmtId="167" fontId="13" fillId="0" borderId="12" xfId="57" applyNumberFormat="1" applyFont="1" applyFill="1" applyBorder="1" applyAlignment="1">
      <alignment horizontal="right" vertical="center"/>
      <protection/>
    </xf>
    <xf numFmtId="0" fontId="11" fillId="0" borderId="12" xfId="57" applyFont="1" applyFill="1" applyBorder="1" applyAlignment="1">
      <alignment horizontal="left" vertical="center" wrapText="1" indent="1"/>
      <protection/>
    </xf>
    <xf numFmtId="167" fontId="14" fillId="0" borderId="12" xfId="57" applyNumberFormat="1" applyFont="1" applyFill="1" applyBorder="1" applyAlignment="1">
      <alignment horizontal="right" vertical="center"/>
      <protection/>
    </xf>
    <xf numFmtId="0" fontId="8" fillId="0" borderId="12" xfId="57" applyFont="1" applyFill="1" applyBorder="1" applyAlignment="1">
      <alignment horizontal="left" vertical="center" wrapText="1" indent="1"/>
      <protection/>
    </xf>
    <xf numFmtId="167" fontId="8" fillId="0" borderId="12" xfId="57" applyNumberFormat="1" applyFont="1" applyFill="1" applyBorder="1" applyAlignment="1">
      <alignment horizontal="right" vertical="center"/>
      <protection/>
    </xf>
    <xf numFmtId="0" fontId="11" fillId="0" borderId="24" xfId="57" applyFont="1" applyFill="1" applyBorder="1" applyAlignment="1">
      <alignment horizontal="right" vertical="center" wrapText="1"/>
      <protection/>
    </xf>
    <xf numFmtId="167" fontId="11" fillId="0" borderId="25" xfId="57" applyNumberFormat="1" applyFont="1" applyFill="1" applyBorder="1" applyAlignment="1">
      <alignment horizontal="right" vertical="center"/>
      <protection/>
    </xf>
    <xf numFmtId="0" fontId="13" fillId="0" borderId="10" xfId="57" applyFont="1" applyFill="1" applyBorder="1">
      <alignment/>
      <protection/>
    </xf>
    <xf numFmtId="167" fontId="13" fillId="0" borderId="10" xfId="57" applyNumberFormat="1" applyFont="1" applyFill="1" applyBorder="1" applyAlignment="1">
      <alignment horizontal="right"/>
      <protection/>
    </xf>
    <xf numFmtId="167" fontId="11" fillId="0" borderId="35" xfId="57" applyNumberFormat="1" applyFont="1" applyFill="1" applyBorder="1">
      <alignment/>
      <protection/>
    </xf>
    <xf numFmtId="0" fontId="11" fillId="0" borderId="12" xfId="57" applyFont="1" applyFill="1" applyBorder="1" applyAlignment="1">
      <alignment horizontal="left" indent="1"/>
      <protection/>
    </xf>
    <xf numFmtId="167" fontId="14" fillId="0" borderId="12" xfId="57" applyNumberFormat="1" applyFont="1" applyFill="1" applyBorder="1" applyAlignment="1">
      <alignment horizontal="right"/>
      <protection/>
    </xf>
    <xf numFmtId="167" fontId="8" fillId="0" borderId="12" xfId="57" applyNumberFormat="1" applyFont="1" applyFill="1" applyBorder="1" applyAlignment="1">
      <alignment horizontal="right"/>
      <protection/>
    </xf>
    <xf numFmtId="167" fontId="8" fillId="0" borderId="0" xfId="57" applyNumberFormat="1" applyFont="1" applyFill="1" applyBorder="1">
      <alignment/>
      <protection/>
    </xf>
    <xf numFmtId="167" fontId="8" fillId="0" borderId="20" xfId="58" applyNumberFormat="1" applyFont="1" applyFill="1" applyBorder="1">
      <alignment/>
      <protection/>
    </xf>
    <xf numFmtId="3" fontId="8" fillId="0" borderId="12" xfId="57" applyNumberFormat="1" applyFont="1" applyFill="1" applyBorder="1" applyAlignment="1">
      <alignment horizontal="left" indent="1"/>
      <protection/>
    </xf>
    <xf numFmtId="167" fontId="11" fillId="0" borderId="26" xfId="58" applyNumberFormat="1" applyFont="1" applyFill="1" applyBorder="1">
      <alignment/>
      <protection/>
    </xf>
    <xf numFmtId="167" fontId="11" fillId="0" borderId="27" xfId="58" applyNumberFormat="1" applyFont="1" applyFill="1" applyBorder="1">
      <alignment/>
      <protection/>
    </xf>
    <xf numFmtId="167" fontId="11" fillId="0" borderId="36" xfId="58" applyNumberFormat="1" applyFont="1" applyFill="1" applyBorder="1">
      <alignment/>
      <protection/>
    </xf>
    <xf numFmtId="167" fontId="11" fillId="0" borderId="28" xfId="58" applyNumberFormat="1" applyFont="1" applyFill="1" applyBorder="1">
      <alignment/>
      <protection/>
    </xf>
    <xf numFmtId="167" fontId="11" fillId="0" borderId="0" xfId="57" applyNumberFormat="1" applyFont="1" applyFill="1" applyBorder="1">
      <alignment/>
      <protection/>
    </xf>
    <xf numFmtId="0" fontId="8" fillId="0" borderId="29" xfId="57" applyFont="1" applyFill="1" applyBorder="1">
      <alignment/>
      <protection/>
    </xf>
    <xf numFmtId="167" fontId="8" fillId="0" borderId="29" xfId="57" applyNumberFormat="1" applyFont="1" applyFill="1" applyBorder="1" applyAlignment="1">
      <alignment horizontal="right"/>
      <protection/>
    </xf>
    <xf numFmtId="167" fontId="11" fillId="0" borderId="37" xfId="57" applyNumberFormat="1" applyFont="1" applyFill="1" applyBorder="1">
      <alignment/>
      <protection/>
    </xf>
    <xf numFmtId="0" fontId="13" fillId="0" borderId="12" xfId="57" applyFont="1" applyFill="1" applyBorder="1">
      <alignment/>
      <protection/>
    </xf>
    <xf numFmtId="167" fontId="13" fillId="0" borderId="12" xfId="57" applyNumberFormat="1" applyFont="1" applyFill="1" applyBorder="1" applyAlignment="1">
      <alignment horizontal="right"/>
      <protection/>
    </xf>
    <xf numFmtId="167" fontId="11" fillId="0" borderId="30" xfId="58" applyNumberFormat="1" applyFont="1" applyFill="1" applyBorder="1">
      <alignment/>
      <protection/>
    </xf>
    <xf numFmtId="167" fontId="11" fillId="0" borderId="38" xfId="58" applyNumberFormat="1" applyFont="1" applyFill="1" applyBorder="1">
      <alignment/>
      <protection/>
    </xf>
    <xf numFmtId="167" fontId="11" fillId="0" borderId="39" xfId="57" applyNumberFormat="1" applyFont="1" applyFill="1" applyBorder="1">
      <alignment/>
      <protection/>
    </xf>
    <xf numFmtId="0" fontId="8" fillId="0" borderId="0" xfId="57" applyFont="1" applyFill="1">
      <alignment/>
      <protection/>
    </xf>
    <xf numFmtId="0" fontId="5" fillId="0" borderId="0" xfId="57" applyFont="1" applyFill="1" applyAlignment="1">
      <alignment horizontal="center"/>
      <protection/>
    </xf>
    <xf numFmtId="0" fontId="7" fillId="0" borderId="0" xfId="57" applyFont="1" applyFill="1" applyAlignment="1">
      <alignment horizontal="left"/>
      <protection/>
    </xf>
    <xf numFmtId="0" fontId="5" fillId="0" borderId="0" xfId="57" applyFont="1" applyFill="1" applyAlignment="1">
      <alignment/>
      <protection/>
    </xf>
    <xf numFmtId="0" fontId="4" fillId="0" borderId="40" xfId="57" applyFont="1" applyFill="1" applyBorder="1" applyAlignment="1">
      <alignment horizontal="center"/>
      <protection/>
    </xf>
    <xf numFmtId="167" fontId="4" fillId="0" borderId="30" xfId="57" applyNumberFormat="1" applyFont="1" applyFill="1" applyBorder="1" applyAlignment="1" quotePrefix="1">
      <alignment horizontal="center"/>
      <protection/>
    </xf>
    <xf numFmtId="0" fontId="4" fillId="0" borderId="41" xfId="57" applyFont="1" applyFill="1" applyBorder="1" applyAlignment="1">
      <alignment horizontal="center" vertical="center"/>
      <protection/>
    </xf>
    <xf numFmtId="0" fontId="4" fillId="0" borderId="16" xfId="57" applyFont="1" applyFill="1" applyBorder="1" applyAlignment="1">
      <alignment horizontal="center" vertical="center" wrapText="1"/>
      <protection/>
    </xf>
    <xf numFmtId="167" fontId="4" fillId="0" borderId="11" xfId="57" applyNumberFormat="1" applyFont="1" applyFill="1" applyBorder="1" applyAlignment="1">
      <alignment horizontal="center" vertical="center" wrapText="1"/>
      <protection/>
    </xf>
    <xf numFmtId="167" fontId="4" fillId="0" borderId="42" xfId="57" applyNumberFormat="1" applyFont="1" applyFill="1" applyBorder="1" applyAlignment="1">
      <alignment horizontal="center" vertical="center" wrapText="1"/>
      <protection/>
    </xf>
    <xf numFmtId="167" fontId="4" fillId="0" borderId="43" xfId="57" applyNumberFormat="1" applyFont="1" applyFill="1" applyBorder="1" applyAlignment="1">
      <alignment horizontal="center" vertical="center" wrapText="1"/>
      <protection/>
    </xf>
    <xf numFmtId="0" fontId="6" fillId="0" borderId="44" xfId="57" applyFont="1" applyFill="1" applyBorder="1" applyAlignment="1">
      <alignment horizontal="center" vertical="center"/>
      <protection/>
    </xf>
    <xf numFmtId="0" fontId="4" fillId="0" borderId="45" xfId="57" applyFont="1" applyFill="1" applyBorder="1" applyAlignment="1">
      <alignment horizontal="center" vertical="center" wrapText="1"/>
      <protection/>
    </xf>
    <xf numFmtId="0" fontId="4" fillId="0" borderId="18" xfId="57" applyFont="1" applyFill="1" applyBorder="1" applyAlignment="1">
      <alignment horizontal="center" vertical="center" wrapText="1"/>
      <protection/>
    </xf>
    <xf numFmtId="0" fontId="4" fillId="0" borderId="46" xfId="57" applyFont="1" applyFill="1" applyBorder="1" applyAlignment="1">
      <alignment horizontal="center" vertical="center" wrapText="1"/>
      <protection/>
    </xf>
    <xf numFmtId="0" fontId="4" fillId="0" borderId="13" xfId="57" applyFont="1" applyFill="1" applyBorder="1" applyAlignment="1">
      <alignment horizontal="center" vertical="center" wrapText="1"/>
      <protection/>
    </xf>
    <xf numFmtId="0" fontId="4" fillId="0" borderId="15" xfId="57" applyFont="1" applyFill="1" applyBorder="1" applyAlignment="1">
      <alignment horizontal="center" vertical="center" wrapText="1"/>
      <protection/>
    </xf>
    <xf numFmtId="0" fontId="6" fillId="0" borderId="47" xfId="57" applyFont="1" applyFill="1" applyBorder="1">
      <alignment/>
      <protection/>
    </xf>
    <xf numFmtId="0" fontId="6" fillId="0" borderId="48" xfId="57" applyFont="1" applyFill="1" applyBorder="1">
      <alignment/>
      <protection/>
    </xf>
    <xf numFmtId="0" fontId="6" fillId="0" borderId="49" xfId="57" applyFont="1" applyFill="1" applyBorder="1">
      <alignment/>
      <protection/>
    </xf>
    <xf numFmtId="0" fontId="6" fillId="0" borderId="50" xfId="57" applyFont="1" applyFill="1" applyBorder="1">
      <alignment/>
      <protection/>
    </xf>
    <xf numFmtId="0" fontId="4" fillId="0" borderId="51" xfId="57" applyFont="1" applyFill="1" applyBorder="1">
      <alignment/>
      <protection/>
    </xf>
    <xf numFmtId="0" fontId="4" fillId="0" borderId="22" xfId="57" applyFont="1" applyFill="1" applyBorder="1">
      <alignment/>
      <protection/>
    </xf>
    <xf numFmtId="0" fontId="4" fillId="0" borderId="41" xfId="57" applyFont="1" applyFill="1" applyBorder="1" applyAlignment="1">
      <alignment horizontal="left" vertical="center"/>
      <protection/>
    </xf>
    <xf numFmtId="0" fontId="6" fillId="0" borderId="52" xfId="57" applyFont="1" applyFill="1" applyBorder="1">
      <alignment/>
      <protection/>
    </xf>
    <xf numFmtId="0" fontId="6" fillId="0" borderId="21" xfId="57" applyFont="1" applyFill="1" applyBorder="1">
      <alignment/>
      <protection/>
    </xf>
    <xf numFmtId="0" fontId="6" fillId="0" borderId="0" xfId="57" applyFont="1" applyFill="1" applyBorder="1">
      <alignment/>
      <protection/>
    </xf>
    <xf numFmtId="0" fontId="4" fillId="0" borderId="20" xfId="57" applyFont="1" applyFill="1" applyBorder="1">
      <alignment/>
      <protection/>
    </xf>
    <xf numFmtId="0" fontId="4" fillId="0" borderId="23" xfId="57" applyFont="1" applyFill="1" applyBorder="1">
      <alignment/>
      <protection/>
    </xf>
    <xf numFmtId="0" fontId="9" fillId="0" borderId="41" xfId="57" applyFont="1" applyFill="1" applyBorder="1" applyAlignment="1">
      <alignment horizontal="left" vertical="center"/>
      <protection/>
    </xf>
    <xf numFmtId="0" fontId="6" fillId="0" borderId="41" xfId="57" applyFont="1" applyFill="1" applyBorder="1" applyAlignment="1">
      <alignment horizontal="left" vertical="center"/>
      <protection/>
    </xf>
    <xf numFmtId="167" fontId="6" fillId="0" borderId="52" xfId="57" applyNumberFormat="1" applyFont="1" applyFill="1" applyBorder="1">
      <alignment/>
      <protection/>
    </xf>
    <xf numFmtId="167" fontId="6" fillId="0" borderId="21" xfId="57" applyNumberFormat="1" applyFont="1" applyFill="1" applyBorder="1">
      <alignment/>
      <protection/>
    </xf>
    <xf numFmtId="167" fontId="6" fillId="0" borderId="20" xfId="57" applyNumberFormat="1" applyFont="1" applyFill="1" applyBorder="1">
      <alignment/>
      <protection/>
    </xf>
    <xf numFmtId="167" fontId="6" fillId="0" borderId="23" xfId="57" applyNumberFormat="1" applyFont="1" applyFill="1" applyBorder="1">
      <alignment/>
      <protection/>
    </xf>
    <xf numFmtId="0" fontId="6" fillId="0" borderId="41" xfId="57" applyFont="1" applyFill="1" applyBorder="1">
      <alignment/>
      <protection/>
    </xf>
    <xf numFmtId="167" fontId="6" fillId="0" borderId="0" xfId="57" applyNumberFormat="1" applyFont="1" applyFill="1" applyBorder="1">
      <alignment/>
      <protection/>
    </xf>
    <xf numFmtId="0" fontId="6" fillId="0" borderId="41" xfId="57" applyFont="1" applyFill="1" applyBorder="1" applyAlignment="1">
      <alignment horizontal="left" indent="1"/>
      <protection/>
    </xf>
    <xf numFmtId="167" fontId="6" fillId="0" borderId="53" xfId="57" applyNumberFormat="1" applyFont="1" applyFill="1" applyBorder="1">
      <alignment/>
      <protection/>
    </xf>
    <xf numFmtId="167" fontId="6" fillId="0" borderId="14" xfId="57" applyNumberFormat="1" applyFont="1" applyFill="1" applyBorder="1">
      <alignment/>
      <protection/>
    </xf>
    <xf numFmtId="167" fontId="6" fillId="0" borderId="54" xfId="57" applyNumberFormat="1" applyFont="1" applyFill="1" applyBorder="1">
      <alignment/>
      <protection/>
    </xf>
    <xf numFmtId="167" fontId="4" fillId="0" borderId="42" xfId="57" applyNumberFormat="1" applyFont="1" applyFill="1" applyBorder="1">
      <alignment/>
      <protection/>
    </xf>
    <xf numFmtId="167" fontId="4" fillId="0" borderId="55" xfId="57" applyNumberFormat="1" applyFont="1" applyFill="1" applyBorder="1">
      <alignment/>
      <protection/>
    </xf>
    <xf numFmtId="0" fontId="4" fillId="0" borderId="56" xfId="57" applyFont="1" applyFill="1" applyBorder="1" applyAlignment="1">
      <alignment horizontal="left" indent="1"/>
      <protection/>
    </xf>
    <xf numFmtId="167" fontId="4" fillId="0" borderId="57" xfId="57" applyNumberFormat="1" applyFont="1" applyFill="1" applyBorder="1">
      <alignment/>
      <protection/>
    </xf>
    <xf numFmtId="167" fontId="4" fillId="0" borderId="27" xfId="57" applyNumberFormat="1" applyFont="1" applyFill="1" applyBorder="1">
      <alignment/>
      <protection/>
    </xf>
    <xf numFmtId="167" fontId="4" fillId="0" borderId="58" xfId="57" applyNumberFormat="1" applyFont="1" applyFill="1" applyBorder="1">
      <alignment/>
      <protection/>
    </xf>
    <xf numFmtId="167" fontId="4" fillId="0" borderId="26" xfId="57" applyNumberFormat="1" applyFont="1" applyFill="1" applyBorder="1">
      <alignment/>
      <protection/>
    </xf>
    <xf numFmtId="167" fontId="4" fillId="0" borderId="28" xfId="57" applyNumberFormat="1" applyFont="1" applyFill="1" applyBorder="1">
      <alignment/>
      <protection/>
    </xf>
    <xf numFmtId="167" fontId="4" fillId="0" borderId="32" xfId="57" applyNumberFormat="1" applyFont="1" applyFill="1" applyBorder="1">
      <alignment/>
      <protection/>
    </xf>
    <xf numFmtId="167" fontId="4" fillId="0" borderId="34" xfId="57" applyNumberFormat="1" applyFont="1" applyFill="1" applyBorder="1">
      <alignment/>
      <protection/>
    </xf>
    <xf numFmtId="0" fontId="4" fillId="0" borderId="41" xfId="57" applyFont="1" applyFill="1" applyBorder="1">
      <alignment/>
      <protection/>
    </xf>
    <xf numFmtId="167" fontId="4" fillId="0" borderId="20" xfId="57" applyNumberFormat="1" applyFont="1" applyFill="1" applyBorder="1">
      <alignment/>
      <protection/>
    </xf>
    <xf numFmtId="167" fontId="4" fillId="0" borderId="23" xfId="57" applyNumberFormat="1" applyFont="1" applyFill="1" applyBorder="1">
      <alignment/>
      <protection/>
    </xf>
    <xf numFmtId="0" fontId="10" fillId="0" borderId="0" xfId="57" applyFont="1" applyFill="1">
      <alignment/>
      <protection/>
    </xf>
    <xf numFmtId="167" fontId="6" fillId="0" borderId="16" xfId="57" applyNumberFormat="1" applyFont="1" applyFill="1" applyBorder="1">
      <alignment/>
      <protection/>
    </xf>
    <xf numFmtId="167" fontId="6" fillId="0" borderId="42" xfId="57" applyNumberFormat="1" applyFont="1" applyFill="1" applyBorder="1">
      <alignment/>
      <protection/>
    </xf>
    <xf numFmtId="0" fontId="6" fillId="0" borderId="12" xfId="57" applyFont="1" applyFill="1" applyBorder="1">
      <alignment/>
      <protection/>
    </xf>
    <xf numFmtId="167" fontId="6" fillId="0" borderId="12" xfId="57" applyNumberFormat="1" applyFont="1" applyFill="1" applyBorder="1">
      <alignment/>
      <protection/>
    </xf>
    <xf numFmtId="167" fontId="11" fillId="0" borderId="43" xfId="57" applyNumberFormat="1" applyFont="1" applyFill="1" applyBorder="1">
      <alignment/>
      <protection/>
    </xf>
    <xf numFmtId="0" fontId="6" fillId="0" borderId="0" xfId="57" applyFont="1" applyFill="1">
      <alignment/>
      <protection/>
    </xf>
    <xf numFmtId="0" fontId="0" fillId="0" borderId="0" xfId="57" applyFont="1" applyFill="1">
      <alignment/>
      <protection/>
    </xf>
    <xf numFmtId="167" fontId="6" fillId="0" borderId="0" xfId="57" applyNumberFormat="1" applyFont="1" applyFill="1">
      <alignment/>
      <protection/>
    </xf>
    <xf numFmtId="0" fontId="4" fillId="0" borderId="0" xfId="57" applyFont="1" applyFill="1">
      <alignment/>
      <protection/>
    </xf>
    <xf numFmtId="167" fontId="11" fillId="0" borderId="59" xfId="57" applyNumberFormat="1" applyFont="1" applyFill="1" applyBorder="1" applyAlignment="1" quotePrefix="1">
      <alignment horizontal="center"/>
      <protection/>
    </xf>
    <xf numFmtId="167" fontId="11" fillId="0" borderId="60" xfId="57" applyNumberFormat="1" applyFont="1" applyFill="1" applyBorder="1" applyAlignment="1" quotePrefix="1">
      <alignment horizontal="center"/>
      <protection/>
    </xf>
    <xf numFmtId="167" fontId="11" fillId="0" borderId="61" xfId="58" applyNumberFormat="1" applyFont="1" applyFill="1" applyBorder="1">
      <alignment/>
      <protection/>
    </xf>
    <xf numFmtId="167" fontId="4" fillId="0" borderId="39" xfId="57" applyNumberFormat="1" applyFont="1" applyFill="1" applyBorder="1" applyAlignment="1" quotePrefix="1">
      <alignment horizontal="center"/>
      <protection/>
    </xf>
    <xf numFmtId="167" fontId="11" fillId="0" borderId="12" xfId="57" applyNumberFormat="1" applyFont="1" applyFill="1" applyBorder="1" applyAlignment="1">
      <alignment horizontal="right"/>
      <protection/>
    </xf>
    <xf numFmtId="167" fontId="8" fillId="0" borderId="38" xfId="57" applyNumberFormat="1" applyFont="1" applyFill="1" applyBorder="1" applyAlignment="1">
      <alignment horizontal="right"/>
      <protection/>
    </xf>
    <xf numFmtId="0" fontId="19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4" fillId="0" borderId="29" xfId="57" applyFont="1" applyFill="1" applyBorder="1" applyAlignment="1">
      <alignment horizontal="center"/>
      <protection/>
    </xf>
    <xf numFmtId="0" fontId="4" fillId="0" borderId="38" xfId="57" applyFont="1" applyFill="1" applyBorder="1" applyAlignment="1">
      <alignment horizontal="center"/>
      <protection/>
    </xf>
    <xf numFmtId="0" fontId="5" fillId="0" borderId="0" xfId="57" applyFont="1" applyFill="1" applyAlignment="1">
      <alignment horizontal="center"/>
      <protection/>
    </xf>
    <xf numFmtId="0" fontId="11" fillId="0" borderId="0" xfId="57" applyFont="1" applyFill="1" applyAlignment="1">
      <alignment horizontal="center"/>
      <protection/>
    </xf>
    <xf numFmtId="167" fontId="11" fillId="0" borderId="62" xfId="57" applyNumberFormat="1" applyFont="1" applyFill="1" applyBorder="1" applyAlignment="1" quotePrefix="1">
      <alignment horizontal="center"/>
      <protection/>
    </xf>
    <xf numFmtId="167" fontId="11" fillId="0" borderId="63" xfId="57" applyNumberFormat="1" applyFont="1" applyFill="1" applyBorder="1" applyAlignment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11 Feb 04 - Capital Appendices" xfId="57"/>
    <cellStyle name="Normal_x1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1</xdr:row>
      <xdr:rowOff>142875</xdr:rowOff>
    </xdr:from>
    <xdr:to>
      <xdr:col>7</xdr:col>
      <xdr:colOff>428625</xdr:colOff>
      <xdr:row>9</xdr:row>
      <xdr:rowOff>142875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304800"/>
          <a:ext cx="36957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3:I25"/>
  <sheetViews>
    <sheetView tabSelected="1" workbookViewId="0" topLeftCell="A1">
      <selection activeCell="C18" sqref="C18"/>
    </sheetView>
  </sheetViews>
  <sheetFormatPr defaultColWidth="9.140625" defaultRowHeight="12.75"/>
  <sheetData>
    <row r="13" spans="1:9" ht="26.25">
      <c r="A13" s="151" t="s">
        <v>92</v>
      </c>
      <c r="B13" s="151"/>
      <c r="C13" s="151"/>
      <c r="D13" s="151"/>
      <c r="E13" s="151"/>
      <c r="F13" s="151"/>
      <c r="G13" s="151"/>
      <c r="H13" s="151"/>
      <c r="I13" s="151"/>
    </row>
    <row r="14" ht="23.25">
      <c r="A14" s="1"/>
    </row>
    <row r="15" spans="1:9" ht="23.25">
      <c r="A15" s="152"/>
      <c r="B15" s="152"/>
      <c r="C15" s="152"/>
      <c r="D15" s="152"/>
      <c r="E15" s="152"/>
      <c r="F15" s="152"/>
      <c r="G15" s="152"/>
      <c r="H15" s="152"/>
      <c r="I15" s="152"/>
    </row>
    <row r="16" spans="1:9" ht="23.25">
      <c r="A16" s="152" t="s">
        <v>51</v>
      </c>
      <c r="B16" s="152"/>
      <c r="C16" s="152"/>
      <c r="D16" s="152"/>
      <c r="E16" s="152"/>
      <c r="F16" s="152"/>
      <c r="G16" s="152"/>
      <c r="H16" s="152"/>
      <c r="I16" s="152"/>
    </row>
    <row r="17" ht="23.25">
      <c r="A17" s="1"/>
    </row>
    <row r="18" ht="23.25">
      <c r="A18" s="1"/>
    </row>
    <row r="19" spans="1:9" ht="20.25">
      <c r="A19" s="153" t="s">
        <v>93</v>
      </c>
      <c r="B19" s="153"/>
      <c r="C19" s="153"/>
      <c r="D19" s="153"/>
      <c r="E19" s="153"/>
      <c r="F19" s="153"/>
      <c r="G19" s="153"/>
      <c r="H19" s="153"/>
      <c r="I19" s="153"/>
    </row>
    <row r="20" spans="1:9" ht="20.25">
      <c r="A20" s="2"/>
      <c r="B20" s="2"/>
      <c r="C20" s="2"/>
      <c r="D20" s="2"/>
      <c r="E20" s="2"/>
      <c r="F20" s="2"/>
      <c r="G20" s="2"/>
      <c r="H20" s="2"/>
      <c r="I20" s="2"/>
    </row>
    <row r="21" spans="1:9" ht="20.25">
      <c r="A21" s="150"/>
      <c r="B21" s="150"/>
      <c r="C21" s="150"/>
      <c r="D21" s="150"/>
      <c r="E21" s="150"/>
      <c r="F21" s="150"/>
      <c r="G21" s="150"/>
      <c r="H21" s="150"/>
      <c r="I21" s="150"/>
    </row>
    <row r="22" spans="1:9" ht="20.25">
      <c r="A22" s="2"/>
      <c r="B22" s="2"/>
      <c r="C22" s="2"/>
      <c r="D22" s="2"/>
      <c r="E22" s="2"/>
      <c r="F22" s="2"/>
      <c r="G22" s="2"/>
      <c r="H22" s="2"/>
      <c r="I22" s="2"/>
    </row>
    <row r="23" spans="1:9" ht="20.25">
      <c r="A23" s="150"/>
      <c r="B23" s="150"/>
      <c r="C23" s="150"/>
      <c r="D23" s="150"/>
      <c r="E23" s="150"/>
      <c r="F23" s="150"/>
      <c r="G23" s="150"/>
      <c r="H23" s="150"/>
      <c r="I23" s="150"/>
    </row>
    <row r="24" spans="1:9" ht="20.25">
      <c r="A24" s="2"/>
      <c r="B24" s="2"/>
      <c r="C24" s="2"/>
      <c r="D24" s="2"/>
      <c r="E24" s="2"/>
      <c r="F24" s="2"/>
      <c r="G24" s="2"/>
      <c r="H24" s="2"/>
      <c r="I24" s="2"/>
    </row>
    <row r="25" spans="1:9" ht="20.25">
      <c r="A25" s="150"/>
      <c r="B25" s="150"/>
      <c r="C25" s="150"/>
      <c r="D25" s="150"/>
      <c r="E25" s="150"/>
      <c r="F25" s="150"/>
      <c r="G25" s="150"/>
      <c r="H25" s="150"/>
      <c r="I25" s="150"/>
    </row>
  </sheetData>
  <mergeCells count="7">
    <mergeCell ref="A21:I21"/>
    <mergeCell ref="A23:I23"/>
    <mergeCell ref="A25:I25"/>
    <mergeCell ref="A13:I13"/>
    <mergeCell ref="A15:I15"/>
    <mergeCell ref="A16:I16"/>
    <mergeCell ref="A19:I19"/>
  </mergeCells>
  <printOptions horizontalCentered="1"/>
  <pageMargins left="0.7480314960629921" right="0.7480314960629921" top="0.5905511811023623" bottom="0.984251968503937" header="0.5118110236220472" footer="0.3937007874015748"/>
  <pageSetup firstPageNumber="35" useFirstPageNumber="1" horizontalDpi="600" verticalDpi="600" orientation="portrait" paperSize="9" r:id="rId2"/>
  <headerFooter alignWithMargins="0">
    <oddFooter>&amp;C&amp;12&amp;P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0"/>
  <sheetViews>
    <sheetView view="pageBreakPreview" zoomScaleNormal="75" zoomScaleSheetLayoutView="100" workbookViewId="0" topLeftCell="A10">
      <selection activeCell="D27" sqref="D27"/>
    </sheetView>
  </sheetViews>
  <sheetFormatPr defaultColWidth="9.140625" defaultRowHeight="12.75"/>
  <cols>
    <col min="1" max="1" width="39.421875" style="140" customWidth="1"/>
    <col min="2" max="2" width="10.421875" style="140" customWidth="1"/>
    <col min="3" max="3" width="10.28125" style="140" customWidth="1"/>
    <col min="4" max="4" width="11.28125" style="140" customWidth="1"/>
    <col min="5" max="5" width="10.8515625" style="141" customWidth="1"/>
    <col min="6" max="6" width="11.00390625" style="141" customWidth="1"/>
    <col min="7" max="8" width="9.140625" style="141" customWidth="1"/>
    <col min="9" max="9" width="9.28125" style="141" bestFit="1" customWidth="1"/>
    <col min="10" max="16384" width="9.140625" style="141" customWidth="1"/>
  </cols>
  <sheetData>
    <row r="1" spans="1:6" s="82" customFormat="1" ht="18">
      <c r="A1" s="156" t="s">
        <v>94</v>
      </c>
      <c r="B1" s="156"/>
      <c r="C1" s="156"/>
      <c r="D1" s="156"/>
      <c r="E1" s="156"/>
      <c r="F1" s="156"/>
    </row>
    <row r="2" spans="1:6" s="82" customFormat="1" ht="18">
      <c r="A2" s="81"/>
      <c r="B2" s="81"/>
      <c r="C2" s="81"/>
      <c r="D2" s="81"/>
      <c r="E2" s="83"/>
      <c r="F2" s="83"/>
    </row>
    <row r="3" spans="1:6" s="82" customFormat="1" ht="18.75" thickBot="1">
      <c r="A3" s="81"/>
      <c r="B3" s="81"/>
      <c r="C3" s="81"/>
      <c r="D3" s="81"/>
      <c r="E3" s="83"/>
      <c r="F3" s="83"/>
    </row>
    <row r="4" spans="1:6" s="80" customFormat="1" ht="16.5" thickBot="1">
      <c r="A4" s="84"/>
      <c r="B4" s="154" t="s">
        <v>0</v>
      </c>
      <c r="C4" s="155"/>
      <c r="D4" s="85" t="s">
        <v>52</v>
      </c>
      <c r="E4" s="85" t="s">
        <v>70</v>
      </c>
      <c r="F4" s="147" t="s">
        <v>95</v>
      </c>
    </row>
    <row r="5" spans="1:6" s="80" customFormat="1" ht="34.5" customHeight="1">
      <c r="A5" s="86"/>
      <c r="B5" s="87" t="s">
        <v>5</v>
      </c>
      <c r="C5" s="88" t="s">
        <v>6</v>
      </c>
      <c r="D5" s="89" t="s">
        <v>7</v>
      </c>
      <c r="E5" s="89" t="s">
        <v>7</v>
      </c>
      <c r="F5" s="90" t="s">
        <v>7</v>
      </c>
    </row>
    <row r="6" spans="1:6" s="80" customFormat="1" ht="15.75">
      <c r="A6" s="91"/>
      <c r="B6" s="92" t="s">
        <v>1</v>
      </c>
      <c r="C6" s="93" t="s">
        <v>1</v>
      </c>
      <c r="D6" s="94" t="s">
        <v>1</v>
      </c>
      <c r="E6" s="95" t="s">
        <v>1</v>
      </c>
      <c r="F6" s="96" t="s">
        <v>1</v>
      </c>
    </row>
    <row r="7" spans="1:6" s="80" customFormat="1" ht="3.75" customHeight="1">
      <c r="A7" s="97"/>
      <c r="B7" s="98"/>
      <c r="C7" s="99"/>
      <c r="D7" s="100"/>
      <c r="E7" s="101"/>
      <c r="F7" s="102"/>
    </row>
    <row r="8" spans="1:6" s="80" customFormat="1" ht="15.75">
      <c r="A8" s="103" t="s">
        <v>8</v>
      </c>
      <c r="B8" s="104"/>
      <c r="C8" s="105"/>
      <c r="D8" s="106"/>
      <c r="E8" s="107"/>
      <c r="F8" s="108"/>
    </row>
    <row r="9" spans="1:6" s="80" customFormat="1" ht="14.25" customHeight="1">
      <c r="A9" s="109"/>
      <c r="B9" s="104"/>
      <c r="C9" s="105"/>
      <c r="D9" s="106"/>
      <c r="E9" s="107"/>
      <c r="F9" s="108"/>
    </row>
    <row r="10" spans="1:6" s="80" customFormat="1" ht="15">
      <c r="A10" s="110" t="s">
        <v>9</v>
      </c>
      <c r="B10" s="111">
        <f>SUM('Cap Prog - Detail'!B39)</f>
        <v>2458</v>
      </c>
      <c r="C10" s="112">
        <f>SUM('Cap Prog - Detail'!C39)</f>
        <v>2511</v>
      </c>
      <c r="D10" s="112">
        <f>SUM('Cap Prog - Detail'!D39)</f>
        <v>2444</v>
      </c>
      <c r="E10" s="113">
        <f>SUM('Cap Prog - Detail'!E39)</f>
        <v>2444</v>
      </c>
      <c r="F10" s="114">
        <f>SUM('Cap Prog - Detail'!F39)</f>
        <v>2444</v>
      </c>
    </row>
    <row r="11" spans="1:6" s="80" customFormat="1" ht="9" customHeight="1">
      <c r="A11" s="115"/>
      <c r="B11" s="111"/>
      <c r="C11" s="112"/>
      <c r="D11" s="116"/>
      <c r="E11" s="113"/>
      <c r="F11" s="114"/>
    </row>
    <row r="12" spans="1:6" s="80" customFormat="1" ht="15">
      <c r="A12" s="115" t="s">
        <v>10</v>
      </c>
      <c r="B12" s="111"/>
      <c r="C12" s="112"/>
      <c r="D12" s="116"/>
      <c r="E12" s="113"/>
      <c r="F12" s="114"/>
    </row>
    <row r="13" spans="1:6" s="80" customFormat="1" ht="15">
      <c r="A13" s="117" t="s">
        <v>11</v>
      </c>
      <c r="B13" s="111">
        <f>SUM('Cap Prog - Detail'!B48)</f>
        <v>764</v>
      </c>
      <c r="C13" s="112">
        <f>SUM('Cap Prog - Detail'!C48)</f>
        <v>956</v>
      </c>
      <c r="D13" s="112">
        <f>SUM('Cap Prog - Detail'!D48)</f>
        <v>975</v>
      </c>
      <c r="E13" s="113">
        <f>SUM('Cap Prog - Detail'!E48)</f>
        <v>925</v>
      </c>
      <c r="F13" s="114">
        <f>SUM('Cap Prog - Detail'!F48)</f>
        <v>925</v>
      </c>
    </row>
    <row r="14" spans="1:6" s="80" customFormat="1" ht="15">
      <c r="A14" s="117" t="s">
        <v>12</v>
      </c>
      <c r="B14" s="111">
        <f>SUM('Cap Prog - Detail'!B70)</f>
        <v>1238</v>
      </c>
      <c r="C14" s="112">
        <f>SUM('Cap Prog - Detail'!C70)</f>
        <v>711</v>
      </c>
      <c r="D14" s="116">
        <f>SUM('Cap Prog - Detail'!D70)</f>
        <v>871</v>
      </c>
      <c r="E14" s="113">
        <f>SUM('Cap Prog - Detail'!E70)</f>
        <v>556</v>
      </c>
      <c r="F14" s="114">
        <f>SUM('Cap Prog - Detail'!F70)</f>
        <v>126</v>
      </c>
    </row>
    <row r="15" spans="1:6" s="80" customFormat="1" ht="15">
      <c r="A15" s="117" t="s">
        <v>13</v>
      </c>
      <c r="B15" s="111">
        <f>SUM('Cap Prog - Detail'!B92)</f>
        <v>2435</v>
      </c>
      <c r="C15" s="112">
        <f>SUM('Cap Prog - Detail'!C92)</f>
        <v>3196</v>
      </c>
      <c r="D15" s="116">
        <f>SUM('Cap Prog - Detail'!D92)</f>
        <v>5528</v>
      </c>
      <c r="E15" s="113">
        <f>SUM('Cap Prog - Detail'!E92)</f>
        <v>141</v>
      </c>
      <c r="F15" s="114">
        <f>SUM('Cap Prog - Detail'!F92)</f>
        <v>141</v>
      </c>
    </row>
    <row r="16" spans="1:6" s="80" customFormat="1" ht="15">
      <c r="A16" s="117" t="s">
        <v>14</v>
      </c>
      <c r="B16" s="111">
        <f>SUM('Cap Prog - Detail'!B101)</f>
        <v>350</v>
      </c>
      <c r="C16" s="112">
        <f>SUM('Cap Prog - Detail'!C101)</f>
        <v>586</v>
      </c>
      <c r="D16" s="116">
        <f>SUM('Cap Prog - Detail'!D101)</f>
        <v>400</v>
      </c>
      <c r="E16" s="113">
        <f>SUM('Cap Prog - Detail'!E101)</f>
        <v>250</v>
      </c>
      <c r="F16" s="114">
        <f>SUM('Cap Prog - Detail'!F101)</f>
        <v>250</v>
      </c>
    </row>
    <row r="17" spans="1:8" s="80" customFormat="1" ht="15">
      <c r="A17" s="117" t="s">
        <v>15</v>
      </c>
      <c r="B17" s="111">
        <f>SUM('Cap Prog - Detail'!B106)</f>
        <v>50</v>
      </c>
      <c r="C17" s="112">
        <f>SUM('Cap Prog - Detail'!C106)</f>
        <v>30</v>
      </c>
      <c r="D17" s="116">
        <f>SUM('Cap Prog - Detail'!D106)</f>
        <v>50</v>
      </c>
      <c r="E17" s="113">
        <f>SUM('Cap Prog - Detail'!E106)</f>
        <v>50</v>
      </c>
      <c r="F17" s="114">
        <f>SUM('Cap Prog - Detail'!F106)</f>
        <v>50</v>
      </c>
      <c r="G17" s="8"/>
      <c r="H17" s="8"/>
    </row>
    <row r="18" spans="1:6" s="80" customFormat="1" ht="5.25" customHeight="1">
      <c r="A18" s="115"/>
      <c r="B18" s="118"/>
      <c r="C18" s="119"/>
      <c r="D18" s="120"/>
      <c r="E18" s="121"/>
      <c r="F18" s="122"/>
    </row>
    <row r="19" spans="1:6" s="80" customFormat="1" ht="16.5" thickBot="1">
      <c r="A19" s="123" t="s">
        <v>16</v>
      </c>
      <c r="B19" s="124">
        <f>SUM(B10:B18)</f>
        <v>7295</v>
      </c>
      <c r="C19" s="125">
        <f>SUM(C10:C18)</f>
        <v>7990</v>
      </c>
      <c r="D19" s="126">
        <f>SUM(D10:D18)</f>
        <v>10268</v>
      </c>
      <c r="E19" s="127">
        <f>SUM(E10:E18)</f>
        <v>4366</v>
      </c>
      <c r="F19" s="128">
        <f>SUM(F10:F18)</f>
        <v>3936</v>
      </c>
    </row>
    <row r="20" spans="1:6" s="80" customFormat="1" ht="17.25" customHeight="1">
      <c r="A20" s="115"/>
      <c r="B20" s="111"/>
      <c r="C20" s="112"/>
      <c r="D20" s="116"/>
      <c r="E20" s="129"/>
      <c r="F20" s="130"/>
    </row>
    <row r="21" spans="1:6" s="80" customFormat="1" ht="15.75">
      <c r="A21" s="131" t="s">
        <v>17</v>
      </c>
      <c r="B21" s="111"/>
      <c r="C21" s="112"/>
      <c r="D21" s="116"/>
      <c r="E21" s="132"/>
      <c r="F21" s="133"/>
    </row>
    <row r="22" spans="1:6" s="80" customFormat="1" ht="3.75" customHeight="1">
      <c r="A22" s="115"/>
      <c r="B22" s="111"/>
      <c r="C22" s="112"/>
      <c r="D22" s="116"/>
      <c r="E22" s="132"/>
      <c r="F22" s="133"/>
    </row>
    <row r="23" spans="1:6" s="80" customFormat="1" ht="15">
      <c r="A23" s="117" t="s">
        <v>18</v>
      </c>
      <c r="B23" s="116">
        <v>2408</v>
      </c>
      <c r="C23" s="113">
        <v>2408</v>
      </c>
      <c r="D23" s="116">
        <v>2444</v>
      </c>
      <c r="E23" s="113">
        <v>2444</v>
      </c>
      <c r="F23" s="114">
        <v>2444</v>
      </c>
    </row>
    <row r="24" spans="1:6" s="80" customFormat="1" ht="15">
      <c r="A24" s="117" t="s">
        <v>123</v>
      </c>
      <c r="B24" s="116">
        <v>100</v>
      </c>
      <c r="C24" s="113">
        <v>100</v>
      </c>
      <c r="D24" s="116">
        <v>100</v>
      </c>
      <c r="E24" s="113">
        <v>200</v>
      </c>
      <c r="F24" s="114">
        <v>200</v>
      </c>
    </row>
    <row r="25" spans="1:6" s="80" customFormat="1" ht="15">
      <c r="A25" s="117" t="s">
        <v>124</v>
      </c>
      <c r="B25" s="116">
        <v>0</v>
      </c>
      <c r="C25" s="113">
        <v>0</v>
      </c>
      <c r="D25" s="116">
        <v>1243</v>
      </c>
      <c r="E25" s="113">
        <v>0</v>
      </c>
      <c r="F25" s="114">
        <v>0</v>
      </c>
    </row>
    <row r="26" spans="1:6" s="134" customFormat="1" ht="15">
      <c r="A26" s="117" t="s">
        <v>19</v>
      </c>
      <c r="B26" s="116">
        <v>1564</v>
      </c>
      <c r="C26" s="113">
        <f>1992+88-70</f>
        <v>2010</v>
      </c>
      <c r="D26" s="116">
        <f>1727-160+70</f>
        <v>1637</v>
      </c>
      <c r="E26" s="113">
        <f>844+150+25+160</f>
        <v>1179</v>
      </c>
      <c r="F26" s="114">
        <f>574+175</f>
        <v>749</v>
      </c>
    </row>
    <row r="27" spans="1:8" s="80" customFormat="1" ht="15">
      <c r="A27" s="117" t="s">
        <v>20</v>
      </c>
      <c r="B27" s="116">
        <f>SUM(B50)</f>
        <v>3223</v>
      </c>
      <c r="C27" s="113">
        <f>SUM(C50)</f>
        <v>3472</v>
      </c>
      <c r="D27" s="116">
        <f>SUM(D50)</f>
        <v>4844</v>
      </c>
      <c r="E27" s="113">
        <f>SUM(E50)</f>
        <v>543</v>
      </c>
      <c r="F27" s="114">
        <f>SUM(F50)</f>
        <v>543</v>
      </c>
      <c r="H27" s="8"/>
    </row>
    <row r="28" spans="1:6" s="80" customFormat="1" ht="5.25" customHeight="1">
      <c r="A28" s="115"/>
      <c r="B28" s="135"/>
      <c r="C28" s="136"/>
      <c r="D28" s="120"/>
      <c r="E28" s="121"/>
      <c r="F28" s="122"/>
    </row>
    <row r="29" spans="1:8" s="80" customFormat="1" ht="16.5" thickBot="1">
      <c r="A29" s="123" t="s">
        <v>16</v>
      </c>
      <c r="B29" s="124">
        <f>SUM(B23:B27)</f>
        <v>7295</v>
      </c>
      <c r="C29" s="125">
        <f>SUM(C23:C27)</f>
        <v>7990</v>
      </c>
      <c r="D29" s="126">
        <f>SUM(D23:D27)</f>
        <v>10268</v>
      </c>
      <c r="E29" s="127">
        <f>SUM(E23:E27)</f>
        <v>4366</v>
      </c>
      <c r="F29" s="128">
        <f>SUM(F23:F27)</f>
        <v>3936</v>
      </c>
      <c r="H29" s="8"/>
    </row>
    <row r="30" spans="1:6" s="80" customFormat="1" ht="15.75" hidden="1">
      <c r="A30" s="137"/>
      <c r="B30" s="138"/>
      <c r="C30" s="138"/>
      <c r="D30" s="116"/>
      <c r="E30" s="71"/>
      <c r="F30" s="139"/>
    </row>
    <row r="32" spans="1:3" s="140" customFormat="1" ht="15.75">
      <c r="A32" s="143" t="s">
        <v>83</v>
      </c>
      <c r="C32" s="142"/>
    </row>
    <row r="33" spans="1:6" s="140" customFormat="1" ht="15">
      <c r="A33" s="140" t="s">
        <v>84</v>
      </c>
      <c r="B33" s="140">
        <v>193</v>
      </c>
      <c r="C33" s="140">
        <v>193</v>
      </c>
      <c r="D33" s="140">
        <v>193</v>
      </c>
      <c r="E33" s="140">
        <v>193</v>
      </c>
      <c r="F33" s="140">
        <v>193</v>
      </c>
    </row>
    <row r="34" spans="1:6" s="140" customFormat="1" ht="15">
      <c r="A34" s="140" t="s">
        <v>105</v>
      </c>
      <c r="C34" s="140">
        <v>258</v>
      </c>
      <c r="D34" s="140">
        <v>454</v>
      </c>
      <c r="E34" s="140">
        <v>350</v>
      </c>
      <c r="F34" s="140">
        <v>350</v>
      </c>
    </row>
    <row r="35" spans="1:4" s="140" customFormat="1" ht="15">
      <c r="A35" s="140" t="s">
        <v>121</v>
      </c>
      <c r="C35" s="140">
        <v>55</v>
      </c>
      <c r="D35" s="140">
        <v>50</v>
      </c>
    </row>
    <row r="36" spans="1:3" s="140" customFormat="1" ht="15">
      <c r="A36" s="140" t="s">
        <v>87</v>
      </c>
      <c r="C36" s="140">
        <v>105</v>
      </c>
    </row>
    <row r="37" spans="1:3" s="140" customFormat="1" ht="15">
      <c r="A37" s="140" t="s">
        <v>106</v>
      </c>
      <c r="C37" s="140">
        <v>105</v>
      </c>
    </row>
    <row r="38" spans="1:3" s="140" customFormat="1" ht="15">
      <c r="A38" s="140" t="s">
        <v>126</v>
      </c>
      <c r="C38" s="140">
        <v>30</v>
      </c>
    </row>
    <row r="39" spans="1:4" s="140" customFormat="1" ht="15">
      <c r="A39" s="140" t="s">
        <v>85</v>
      </c>
      <c r="B39" s="140">
        <v>634</v>
      </c>
      <c r="C39" s="140">
        <v>80</v>
      </c>
      <c r="D39" s="140">
        <v>600</v>
      </c>
    </row>
    <row r="40" spans="1:4" s="140" customFormat="1" ht="15">
      <c r="A40" s="140" t="s">
        <v>108</v>
      </c>
      <c r="B40" s="140">
        <v>2000</v>
      </c>
      <c r="C40" s="140">
        <v>2122</v>
      </c>
      <c r="D40" s="140">
        <f>3297+250</f>
        <v>3547</v>
      </c>
    </row>
    <row r="41" spans="1:3" s="140" customFormat="1" ht="15">
      <c r="A41" s="140" t="s">
        <v>86</v>
      </c>
      <c r="B41" s="140">
        <v>330</v>
      </c>
      <c r="C41" s="140">
        <v>0</v>
      </c>
    </row>
    <row r="42" spans="1:3" s="140" customFormat="1" ht="15">
      <c r="A42" s="140" t="s">
        <v>107</v>
      </c>
      <c r="C42" s="140">
        <v>25</v>
      </c>
    </row>
    <row r="43" spans="1:3" s="140" customFormat="1" ht="15">
      <c r="A43" s="140" t="s">
        <v>109</v>
      </c>
      <c r="C43" s="140">
        <v>350</v>
      </c>
    </row>
    <row r="44" spans="1:3" s="140" customFormat="1" ht="15">
      <c r="A44" s="140" t="s">
        <v>110</v>
      </c>
      <c r="C44" s="140">
        <v>49</v>
      </c>
    </row>
    <row r="45" spans="1:3" s="140" customFormat="1" ht="15">
      <c r="A45" s="140" t="s">
        <v>111</v>
      </c>
      <c r="C45" s="140">
        <v>25</v>
      </c>
    </row>
    <row r="46" spans="1:3" s="140" customFormat="1" ht="15">
      <c r="A46" s="140" t="s">
        <v>112</v>
      </c>
      <c r="C46" s="140">
        <v>5</v>
      </c>
    </row>
    <row r="47" spans="1:3" s="140" customFormat="1" ht="15">
      <c r="A47" s="140" t="s">
        <v>120</v>
      </c>
      <c r="C47" s="140">
        <v>50</v>
      </c>
    </row>
    <row r="48" spans="1:3" s="140" customFormat="1" ht="15">
      <c r="A48" s="140" t="s">
        <v>113</v>
      </c>
      <c r="C48" s="140">
        <v>20</v>
      </c>
    </row>
    <row r="49" spans="1:3" s="140" customFormat="1" ht="15">
      <c r="A49" s="140" t="s">
        <v>91</v>
      </c>
      <c r="B49" s="140">
        <v>66</v>
      </c>
      <c r="C49" s="140">
        <v>0</v>
      </c>
    </row>
    <row r="50" spans="2:6" s="140" customFormat="1" ht="15">
      <c r="B50" s="100">
        <f>SUM(B33:B49)</f>
        <v>3223</v>
      </c>
      <c r="C50" s="100">
        <f>SUM(C33:C49)</f>
        <v>3472</v>
      </c>
      <c r="D50" s="100">
        <f>SUM(D33:D49)</f>
        <v>4844</v>
      </c>
      <c r="E50" s="100">
        <f>SUM(E33:E49)</f>
        <v>543</v>
      </c>
      <c r="F50" s="100">
        <f>SUM(F33:F49)</f>
        <v>543</v>
      </c>
    </row>
  </sheetData>
  <mergeCells count="2">
    <mergeCell ref="B4:C4"/>
    <mergeCell ref="A1:F1"/>
  </mergeCells>
  <printOptions horizontalCentered="1"/>
  <pageMargins left="0.51" right="0.56" top="0.7874015748031497" bottom="0.97" header="0.5118110236220472" footer="0.38"/>
  <pageSetup firstPageNumber="36" useFirstPageNumber="1" horizontalDpi="300" verticalDpi="300" orientation="portrait" paperSize="9" r:id="rId1"/>
  <headerFooter alignWithMargins="0">
    <oddFooter>&amp;C&amp;12&amp;P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09"/>
  <sheetViews>
    <sheetView view="pageBreakPreview" zoomScale="115" zoomScaleNormal="75" zoomScaleSheetLayoutView="115" workbookViewId="0" topLeftCell="A82">
      <selection activeCell="C81" sqref="C81"/>
    </sheetView>
  </sheetViews>
  <sheetFormatPr defaultColWidth="9.140625" defaultRowHeight="12.75"/>
  <cols>
    <col min="1" max="1" width="46.28125" style="3" customWidth="1"/>
    <col min="2" max="2" width="9.28125" style="4" customWidth="1"/>
    <col min="3" max="3" width="9.421875" style="4" customWidth="1"/>
    <col min="4" max="4" width="10.140625" style="4" customWidth="1"/>
    <col min="5" max="5" width="10.57421875" style="4" customWidth="1"/>
    <col min="6" max="6" width="10.8515625" style="4" customWidth="1"/>
    <col min="7" max="16384" width="9.140625" style="3" customWidth="1"/>
  </cols>
  <sheetData>
    <row r="1" spans="1:6" ht="15">
      <c r="A1" s="157" t="s">
        <v>94</v>
      </c>
      <c r="B1" s="157"/>
      <c r="C1" s="157"/>
      <c r="D1" s="157"/>
      <c r="E1" s="157"/>
      <c r="F1" s="157"/>
    </row>
    <row r="2" spans="1:6" ht="15.75" thickBot="1">
      <c r="A2" s="6"/>
      <c r="B2" s="7"/>
      <c r="C2" s="7"/>
      <c r="D2" s="7"/>
      <c r="E2" s="7"/>
      <c r="F2" s="8"/>
    </row>
    <row r="3" spans="1:6" ht="14.25" customHeight="1">
      <c r="A3" s="9"/>
      <c r="B3" s="158" t="s">
        <v>0</v>
      </c>
      <c r="C3" s="159"/>
      <c r="D3" s="10" t="s">
        <v>52</v>
      </c>
      <c r="E3" s="144" t="s">
        <v>70</v>
      </c>
      <c r="F3" s="145" t="s">
        <v>95</v>
      </c>
    </row>
    <row r="4" spans="1:6" ht="31.5" customHeight="1">
      <c r="A4" s="11" t="s">
        <v>21</v>
      </c>
      <c r="B4" s="12" t="s">
        <v>5</v>
      </c>
      <c r="C4" s="13" t="s">
        <v>6</v>
      </c>
      <c r="D4" s="14" t="s">
        <v>7</v>
      </c>
      <c r="E4" s="14" t="s">
        <v>7</v>
      </c>
      <c r="F4" s="15" t="s">
        <v>7</v>
      </c>
    </row>
    <row r="5" spans="1:6" ht="13.5" customHeight="1">
      <c r="A5" s="16"/>
      <c r="B5" s="17" t="s">
        <v>1</v>
      </c>
      <c r="C5" s="13" t="s">
        <v>1</v>
      </c>
      <c r="D5" s="18" t="s">
        <v>1</v>
      </c>
      <c r="E5" s="18" t="s">
        <v>1</v>
      </c>
      <c r="F5" s="19" t="s">
        <v>1</v>
      </c>
    </row>
    <row r="6" spans="1:6" ht="15">
      <c r="A6" s="20" t="s">
        <v>22</v>
      </c>
      <c r="B6" s="21"/>
      <c r="C6" s="22"/>
      <c r="D6" s="23"/>
      <c r="E6" s="23"/>
      <c r="F6" s="24"/>
    </row>
    <row r="7" spans="1:6" ht="14.25">
      <c r="A7" s="25" t="s">
        <v>23</v>
      </c>
      <c r="B7" s="26"/>
      <c r="C7" s="27"/>
      <c r="D7" s="28"/>
      <c r="E7" s="28"/>
      <c r="F7" s="29"/>
    </row>
    <row r="8" spans="1:6" ht="14.25">
      <c r="A8" s="30" t="s">
        <v>72</v>
      </c>
      <c r="B8" s="26">
        <v>300</v>
      </c>
      <c r="C8" s="27">
        <v>300</v>
      </c>
      <c r="D8" s="28">
        <v>291</v>
      </c>
      <c r="E8" s="28">
        <v>350</v>
      </c>
      <c r="F8" s="31">
        <v>350</v>
      </c>
    </row>
    <row r="9" spans="1:6" ht="14.25">
      <c r="A9" s="30"/>
      <c r="B9" s="26"/>
      <c r="C9" s="27"/>
      <c r="D9" s="28"/>
      <c r="E9" s="28"/>
      <c r="F9" s="31"/>
    </row>
    <row r="10" spans="1:6" ht="14.25">
      <c r="A10" s="32" t="s">
        <v>24</v>
      </c>
      <c r="B10" s="26"/>
      <c r="C10" s="27"/>
      <c r="D10" s="28"/>
      <c r="E10" s="28"/>
      <c r="F10" s="31"/>
    </row>
    <row r="11" spans="1:6" ht="14.25">
      <c r="A11" s="30" t="s">
        <v>25</v>
      </c>
      <c r="B11" s="26">
        <v>56</v>
      </c>
      <c r="C11" s="27">
        <v>77</v>
      </c>
      <c r="D11" s="28">
        <v>50</v>
      </c>
      <c r="E11" s="28">
        <v>50</v>
      </c>
      <c r="F11" s="31">
        <v>50</v>
      </c>
    </row>
    <row r="12" spans="1:6" ht="14.25">
      <c r="A12" s="30" t="s">
        <v>26</v>
      </c>
      <c r="B12" s="26">
        <v>83</v>
      </c>
      <c r="C12" s="27">
        <v>141</v>
      </c>
      <c r="D12" s="28">
        <v>40</v>
      </c>
      <c r="E12" s="28">
        <v>80</v>
      </c>
      <c r="F12" s="31">
        <v>80</v>
      </c>
    </row>
    <row r="13" spans="1:6" ht="14.25">
      <c r="A13" s="30"/>
      <c r="B13" s="26"/>
      <c r="C13" s="27"/>
      <c r="D13" s="28"/>
      <c r="E13" s="28"/>
      <c r="F13" s="31"/>
    </row>
    <row r="14" spans="1:6" ht="14.25">
      <c r="A14" s="25" t="s">
        <v>27</v>
      </c>
      <c r="B14" s="26"/>
      <c r="C14" s="27"/>
      <c r="D14" s="28"/>
      <c r="E14" s="28"/>
      <c r="F14" s="31"/>
    </row>
    <row r="15" spans="1:6" ht="14.25">
      <c r="A15" s="34" t="s">
        <v>76</v>
      </c>
      <c r="B15" s="35">
        <v>5</v>
      </c>
      <c r="C15" s="36">
        <v>5</v>
      </c>
      <c r="D15" s="28">
        <v>70</v>
      </c>
      <c r="E15" s="28">
        <v>70</v>
      </c>
      <c r="F15" s="31">
        <v>70</v>
      </c>
    </row>
    <row r="16" spans="1:6" ht="14.25">
      <c r="A16" s="25"/>
      <c r="B16" s="33"/>
      <c r="C16" s="27"/>
      <c r="D16" s="28"/>
      <c r="E16" s="28"/>
      <c r="F16" s="31"/>
    </row>
    <row r="17" spans="1:6" ht="14.25">
      <c r="A17" s="32" t="s">
        <v>28</v>
      </c>
      <c r="B17" s="33"/>
      <c r="C17" s="27"/>
      <c r="D17" s="28"/>
      <c r="E17" s="28"/>
      <c r="F17" s="31"/>
    </row>
    <row r="18" spans="1:6" ht="14.25">
      <c r="A18" s="30" t="s">
        <v>74</v>
      </c>
      <c r="B18" s="33">
        <v>429</v>
      </c>
      <c r="C18" s="27">
        <v>404</v>
      </c>
      <c r="D18" s="28">
        <v>284</v>
      </c>
      <c r="E18" s="28">
        <v>300</v>
      </c>
      <c r="F18" s="31">
        <v>300</v>
      </c>
    </row>
    <row r="19" spans="1:6" ht="14.25">
      <c r="A19" s="30" t="s">
        <v>114</v>
      </c>
      <c r="B19" s="33">
        <v>0</v>
      </c>
      <c r="C19" s="27">
        <v>0</v>
      </c>
      <c r="D19" s="28">
        <v>74</v>
      </c>
      <c r="E19" s="28">
        <v>90</v>
      </c>
      <c r="F19" s="31">
        <v>90</v>
      </c>
    </row>
    <row r="20" spans="1:6" ht="14.25">
      <c r="A20" s="30"/>
      <c r="B20" s="33"/>
      <c r="C20" s="27"/>
      <c r="D20" s="28"/>
      <c r="E20" s="28"/>
      <c r="F20" s="31"/>
    </row>
    <row r="21" spans="1:6" ht="14.25">
      <c r="A21" s="32" t="s">
        <v>29</v>
      </c>
      <c r="B21" s="33"/>
      <c r="C21" s="27"/>
      <c r="D21" s="28"/>
      <c r="E21" s="28"/>
      <c r="F21" s="31"/>
    </row>
    <row r="22" spans="1:6" ht="14.25">
      <c r="A22" s="30" t="s">
        <v>75</v>
      </c>
      <c r="B22" s="33">
        <v>200</v>
      </c>
      <c r="C22" s="27">
        <v>200</v>
      </c>
      <c r="D22" s="28">
        <v>86</v>
      </c>
      <c r="E22" s="28">
        <v>100</v>
      </c>
      <c r="F22" s="31">
        <v>100</v>
      </c>
    </row>
    <row r="23" spans="1:6" ht="14.25">
      <c r="A23" s="30" t="s">
        <v>78</v>
      </c>
      <c r="B23" s="33">
        <v>39</v>
      </c>
      <c r="C23" s="27">
        <v>19</v>
      </c>
      <c r="D23" s="28">
        <v>0</v>
      </c>
      <c r="E23" s="28">
        <v>64</v>
      </c>
      <c r="F23" s="31">
        <v>64</v>
      </c>
    </row>
    <row r="24" spans="1:6" ht="14.25">
      <c r="A24" s="30" t="s">
        <v>77</v>
      </c>
      <c r="B24" s="33">
        <v>200</v>
      </c>
      <c r="C24" s="27">
        <v>255</v>
      </c>
      <c r="D24" s="28">
        <v>300</v>
      </c>
      <c r="E24" s="28">
        <v>300</v>
      </c>
      <c r="F24" s="31">
        <v>300</v>
      </c>
    </row>
    <row r="25" spans="1:6" ht="14.25">
      <c r="A25" s="30" t="s">
        <v>79</v>
      </c>
      <c r="B25" s="33">
        <v>50</v>
      </c>
      <c r="C25" s="27">
        <v>34</v>
      </c>
      <c r="D25" s="28">
        <v>142</v>
      </c>
      <c r="E25" s="28">
        <v>150</v>
      </c>
      <c r="F25" s="31">
        <v>150</v>
      </c>
    </row>
    <row r="26" spans="1:6" ht="14.25">
      <c r="A26" s="30" t="s">
        <v>115</v>
      </c>
      <c r="B26" s="33">
        <v>0</v>
      </c>
      <c r="C26" s="27">
        <v>0</v>
      </c>
      <c r="D26" s="28">
        <v>107</v>
      </c>
      <c r="E26" s="28">
        <v>130</v>
      </c>
      <c r="F26" s="31">
        <v>120</v>
      </c>
    </row>
    <row r="27" spans="1:6" ht="14.25">
      <c r="A27" s="30" t="s">
        <v>73</v>
      </c>
      <c r="B27" s="33">
        <v>100</v>
      </c>
      <c r="C27" s="27">
        <v>100</v>
      </c>
      <c r="D27" s="28">
        <v>150</v>
      </c>
      <c r="E27" s="28">
        <v>140</v>
      </c>
      <c r="F27" s="31">
        <v>140</v>
      </c>
    </row>
    <row r="28" spans="1:6" ht="14.25">
      <c r="A28" s="30" t="s">
        <v>80</v>
      </c>
      <c r="B28" s="33">
        <v>45</v>
      </c>
      <c r="C28" s="27">
        <v>96</v>
      </c>
      <c r="D28" s="28">
        <v>75</v>
      </c>
      <c r="E28" s="28">
        <v>70</v>
      </c>
      <c r="F28" s="31">
        <v>70</v>
      </c>
    </row>
    <row r="29" spans="1:6" ht="14.25">
      <c r="A29" s="30" t="s">
        <v>55</v>
      </c>
      <c r="B29" s="33">
        <v>150</v>
      </c>
      <c r="C29" s="27">
        <v>150</v>
      </c>
      <c r="D29" s="28">
        <v>150</v>
      </c>
      <c r="E29" s="28">
        <v>150</v>
      </c>
      <c r="F29" s="31">
        <v>150</v>
      </c>
    </row>
    <row r="30" spans="1:6" ht="14.25">
      <c r="A30" s="30" t="s">
        <v>81</v>
      </c>
      <c r="B30" s="33">
        <v>100</v>
      </c>
      <c r="C30" s="27">
        <v>100</v>
      </c>
      <c r="D30" s="28">
        <v>47</v>
      </c>
      <c r="E30" s="28">
        <v>0</v>
      </c>
      <c r="F30" s="31">
        <v>0</v>
      </c>
    </row>
    <row r="31" spans="1:6" ht="14.25">
      <c r="A31" s="30" t="s">
        <v>116</v>
      </c>
      <c r="B31" s="33">
        <v>0</v>
      </c>
      <c r="C31" s="27">
        <v>0</v>
      </c>
      <c r="D31" s="28">
        <v>50</v>
      </c>
      <c r="E31" s="28">
        <v>50</v>
      </c>
      <c r="F31" s="31">
        <v>50</v>
      </c>
    </row>
    <row r="32" spans="1:6" ht="14.25">
      <c r="A32" s="30" t="s">
        <v>56</v>
      </c>
      <c r="B32" s="33">
        <v>221</v>
      </c>
      <c r="C32" s="27">
        <v>221</v>
      </c>
      <c r="D32" s="28">
        <v>200</v>
      </c>
      <c r="E32" s="28">
        <v>200</v>
      </c>
      <c r="F32" s="31">
        <v>200</v>
      </c>
    </row>
    <row r="33" spans="1:6" ht="14.25">
      <c r="A33" s="30" t="s">
        <v>57</v>
      </c>
      <c r="B33" s="33">
        <v>133</v>
      </c>
      <c r="C33" s="27">
        <v>10</v>
      </c>
      <c r="D33" s="28">
        <v>123</v>
      </c>
      <c r="E33" s="28">
        <v>0</v>
      </c>
      <c r="F33" s="31">
        <v>0</v>
      </c>
    </row>
    <row r="34" spans="1:6" ht="14.25">
      <c r="A34" s="37" t="s">
        <v>82</v>
      </c>
      <c r="B34" s="33">
        <v>150</v>
      </c>
      <c r="C34" s="27">
        <v>257</v>
      </c>
      <c r="D34" s="28">
        <v>0</v>
      </c>
      <c r="E34" s="28">
        <v>0</v>
      </c>
      <c r="F34" s="31">
        <v>0</v>
      </c>
    </row>
    <row r="35" spans="1:6" ht="14.25">
      <c r="A35" s="37" t="s">
        <v>117</v>
      </c>
      <c r="B35" s="33">
        <v>0</v>
      </c>
      <c r="C35" s="27">
        <v>0</v>
      </c>
      <c r="D35" s="28">
        <v>150</v>
      </c>
      <c r="E35" s="28">
        <v>150</v>
      </c>
      <c r="F35" s="31">
        <v>160</v>
      </c>
    </row>
    <row r="36" spans="1:6" ht="14.25">
      <c r="A36" s="37" t="s">
        <v>89</v>
      </c>
      <c r="B36" s="33">
        <v>132</v>
      </c>
      <c r="C36" s="27">
        <v>132</v>
      </c>
      <c r="D36" s="28">
        <v>0</v>
      </c>
      <c r="E36" s="28">
        <v>0</v>
      </c>
      <c r="F36" s="31">
        <v>0</v>
      </c>
    </row>
    <row r="37" spans="1:6" ht="14.25">
      <c r="A37" s="37" t="s">
        <v>88</v>
      </c>
      <c r="B37" s="33">
        <v>55</v>
      </c>
      <c r="C37" s="27">
        <v>0</v>
      </c>
      <c r="D37" s="28">
        <v>55</v>
      </c>
      <c r="E37" s="28">
        <v>0</v>
      </c>
      <c r="F37" s="31">
        <v>0</v>
      </c>
    </row>
    <row r="38" spans="1:6" ht="14.25">
      <c r="A38" s="37" t="s">
        <v>90</v>
      </c>
      <c r="B38" s="33">
        <v>10</v>
      </c>
      <c r="C38" s="27">
        <v>10</v>
      </c>
      <c r="D38" s="28">
        <v>0</v>
      </c>
      <c r="E38" s="28">
        <v>0</v>
      </c>
      <c r="F38" s="31">
        <v>0</v>
      </c>
    </row>
    <row r="39" spans="1:6" ht="15.75" thickBot="1">
      <c r="A39" s="38" t="s">
        <v>30</v>
      </c>
      <c r="B39" s="39">
        <f>SUM(B7:B38)</f>
        <v>2458</v>
      </c>
      <c r="C39" s="40">
        <f>SUM(C8:C38)</f>
        <v>2511</v>
      </c>
      <c r="D39" s="41">
        <f>SUM(D8:D38)</f>
        <v>2444</v>
      </c>
      <c r="E39" s="41">
        <f>SUM(E8:E38)</f>
        <v>2444</v>
      </c>
      <c r="F39" s="42">
        <f>SUM(F8:F38)</f>
        <v>2444</v>
      </c>
    </row>
    <row r="40" spans="1:6" ht="15">
      <c r="A40" s="20" t="s">
        <v>31</v>
      </c>
      <c r="B40" s="148"/>
      <c r="C40" s="22"/>
      <c r="D40" s="23"/>
      <c r="E40" s="22"/>
      <c r="F40" s="29"/>
    </row>
    <row r="41" spans="1:6" ht="15">
      <c r="A41" s="50" t="s">
        <v>11</v>
      </c>
      <c r="B41" s="51"/>
      <c r="C41" s="22"/>
      <c r="D41" s="23"/>
      <c r="E41" s="22"/>
      <c r="F41" s="29"/>
    </row>
    <row r="42" spans="1:6" ht="15">
      <c r="A42" s="52" t="s">
        <v>32</v>
      </c>
      <c r="B42" s="53"/>
      <c r="C42" s="22"/>
      <c r="D42" s="23"/>
      <c r="E42" s="22"/>
      <c r="F42" s="29"/>
    </row>
    <row r="43" spans="1:6" ht="14.25">
      <c r="A43" s="54" t="s">
        <v>58</v>
      </c>
      <c r="B43" s="55">
        <v>450</v>
      </c>
      <c r="C43" s="27">
        <v>350</v>
      </c>
      <c r="D43" s="28">
        <v>450</v>
      </c>
      <c r="E43" s="27">
        <v>450</v>
      </c>
      <c r="F43" s="29">
        <v>450</v>
      </c>
    </row>
    <row r="44" spans="1:6" ht="14.25">
      <c r="A44" s="54" t="s">
        <v>34</v>
      </c>
      <c r="B44" s="55">
        <v>0</v>
      </c>
      <c r="C44" s="27">
        <f>118+6+70</f>
        <v>194</v>
      </c>
      <c r="D44" s="28">
        <v>250</v>
      </c>
      <c r="E44" s="27">
        <v>250</v>
      </c>
      <c r="F44" s="29">
        <v>250</v>
      </c>
    </row>
    <row r="45" spans="1:6" ht="14.25">
      <c r="A45" s="54" t="s">
        <v>122</v>
      </c>
      <c r="B45" s="55">
        <v>14</v>
      </c>
      <c r="C45" s="27">
        <v>89</v>
      </c>
      <c r="D45" s="28">
        <v>50</v>
      </c>
      <c r="E45" s="27">
        <v>0</v>
      </c>
      <c r="F45" s="29">
        <v>0</v>
      </c>
    </row>
    <row r="46" spans="1:6" ht="14.25">
      <c r="A46" s="54" t="s">
        <v>33</v>
      </c>
      <c r="B46" s="55">
        <v>300</v>
      </c>
      <c r="C46" s="27">
        <f>300+70+105-20-150</f>
        <v>305</v>
      </c>
      <c r="D46" s="28">
        <v>200</v>
      </c>
      <c r="E46" s="27">
        <v>200</v>
      </c>
      <c r="F46" s="29">
        <v>200</v>
      </c>
    </row>
    <row r="47" spans="1:6" ht="14.25">
      <c r="A47" s="54" t="s">
        <v>71</v>
      </c>
      <c r="B47" s="55">
        <v>0</v>
      </c>
      <c r="C47" s="27">
        <v>18</v>
      </c>
      <c r="D47" s="28">
        <v>25</v>
      </c>
      <c r="E47" s="28">
        <v>25</v>
      </c>
      <c r="F47" s="29">
        <v>25</v>
      </c>
    </row>
    <row r="48" spans="1:6" ht="15.75" thickBot="1">
      <c r="A48" s="56" t="s">
        <v>30</v>
      </c>
      <c r="B48" s="57">
        <f>SUM(B43:B47)</f>
        <v>764</v>
      </c>
      <c r="C48" s="40">
        <f>SUM(C43:C47)</f>
        <v>956</v>
      </c>
      <c r="D48" s="41">
        <f>SUM(D43:D47)</f>
        <v>975</v>
      </c>
      <c r="E48" s="41">
        <f>SUM(E43:E47)</f>
        <v>925</v>
      </c>
      <c r="F48" s="42">
        <f>SUM(F43:F47)</f>
        <v>925</v>
      </c>
    </row>
    <row r="49" spans="1:6" ht="15">
      <c r="A49" s="58" t="s">
        <v>12</v>
      </c>
      <c r="B49" s="59"/>
      <c r="C49" s="47"/>
      <c r="D49" s="48"/>
      <c r="E49" s="60"/>
      <c r="F49" s="49"/>
    </row>
    <row r="50" spans="1:6" ht="15">
      <c r="A50" s="52" t="s">
        <v>32</v>
      </c>
      <c r="B50" s="62"/>
      <c r="C50" s="22"/>
      <c r="D50" s="23"/>
      <c r="E50" s="60"/>
      <c r="F50" s="29"/>
    </row>
    <row r="51" spans="1:6" ht="14.25">
      <c r="A51" s="37" t="s">
        <v>36</v>
      </c>
      <c r="B51" s="63">
        <v>100</v>
      </c>
      <c r="C51" s="27">
        <v>188</v>
      </c>
      <c r="D51" s="28">
        <v>100</v>
      </c>
      <c r="E51" s="64">
        <v>100</v>
      </c>
      <c r="F51" s="29">
        <v>100</v>
      </c>
    </row>
    <row r="52" spans="1:6" ht="15" customHeight="1">
      <c r="A52" s="37" t="s">
        <v>37</v>
      </c>
      <c r="B52" s="63">
        <v>92</v>
      </c>
      <c r="C52" s="27">
        <v>26</v>
      </c>
      <c r="D52" s="28">
        <v>26</v>
      </c>
      <c r="E52" s="64">
        <v>26</v>
      </c>
      <c r="F52" s="29">
        <v>26</v>
      </c>
    </row>
    <row r="53" spans="1:6" ht="15">
      <c r="A53" s="61" t="s">
        <v>35</v>
      </c>
      <c r="B53" s="62"/>
      <c r="C53" s="22"/>
      <c r="D53" s="23"/>
      <c r="E53" s="60"/>
      <c r="F53" s="29"/>
    </row>
    <row r="54" spans="1:6" ht="15" customHeight="1">
      <c r="A54" s="37" t="s">
        <v>66</v>
      </c>
      <c r="B54" s="63">
        <v>634</v>
      </c>
      <c r="C54" s="27">
        <v>80</v>
      </c>
      <c r="D54" s="28">
        <v>600</v>
      </c>
      <c r="E54" s="64">
        <v>0</v>
      </c>
      <c r="F54" s="29">
        <v>0</v>
      </c>
    </row>
    <row r="55" spans="1:6" ht="15" customHeight="1">
      <c r="A55" s="37" t="s">
        <v>59</v>
      </c>
      <c r="B55" s="63">
        <v>0</v>
      </c>
      <c r="C55" s="27">
        <v>12</v>
      </c>
      <c r="D55" s="28">
        <v>0</v>
      </c>
      <c r="E55" s="64">
        <v>0</v>
      </c>
      <c r="F55" s="29">
        <v>0</v>
      </c>
    </row>
    <row r="56" spans="1:6" ht="15" customHeight="1">
      <c r="A56" s="37" t="s">
        <v>60</v>
      </c>
      <c r="B56" s="63">
        <v>135</v>
      </c>
      <c r="C56" s="27">
        <f>135-70</f>
        <v>65</v>
      </c>
      <c r="D56" s="28">
        <v>70</v>
      </c>
      <c r="E56" s="64">
        <v>0</v>
      </c>
      <c r="F56" s="29">
        <v>0</v>
      </c>
    </row>
    <row r="57" spans="1:6" ht="15" customHeight="1">
      <c r="A57" s="37" t="s">
        <v>54</v>
      </c>
      <c r="B57" s="63">
        <v>0</v>
      </c>
      <c r="C57" s="27">
        <v>19</v>
      </c>
      <c r="D57" s="28">
        <v>0</v>
      </c>
      <c r="E57" s="64">
        <v>0</v>
      </c>
      <c r="F57" s="29">
        <v>0</v>
      </c>
    </row>
    <row r="58" spans="1:6" ht="15" customHeight="1">
      <c r="A58" s="37" t="s">
        <v>69</v>
      </c>
      <c r="B58" s="63">
        <v>0</v>
      </c>
      <c r="C58" s="27">
        <v>0</v>
      </c>
      <c r="D58" s="28">
        <v>0</v>
      </c>
      <c r="E58" s="64">
        <f>270+160</f>
        <v>430</v>
      </c>
      <c r="F58" s="29">
        <v>0</v>
      </c>
    </row>
    <row r="59" spans="1:6" ht="15" customHeight="1">
      <c r="A59" s="37" t="s">
        <v>53</v>
      </c>
      <c r="B59" s="63">
        <v>22</v>
      </c>
      <c r="C59" s="27">
        <v>22</v>
      </c>
      <c r="D59" s="28">
        <v>0</v>
      </c>
      <c r="E59" s="64">
        <v>0</v>
      </c>
      <c r="F59" s="29">
        <v>0</v>
      </c>
    </row>
    <row r="60" spans="1:6" ht="15" customHeight="1">
      <c r="A60" s="37" t="s">
        <v>61</v>
      </c>
      <c r="B60" s="63">
        <v>40</v>
      </c>
      <c r="C60" s="27">
        <v>40</v>
      </c>
      <c r="D60" s="28">
        <v>0</v>
      </c>
      <c r="E60" s="64">
        <v>0</v>
      </c>
      <c r="F60" s="29">
        <v>0</v>
      </c>
    </row>
    <row r="61" spans="1:6" ht="15">
      <c r="A61" s="61" t="s">
        <v>38</v>
      </c>
      <c r="B61" s="62"/>
      <c r="C61" s="27"/>
      <c r="D61" s="28"/>
      <c r="E61" s="64"/>
      <c r="F61" s="29"/>
    </row>
    <row r="62" spans="1:6" ht="14.25">
      <c r="A62" s="37" t="s">
        <v>67</v>
      </c>
      <c r="B62" s="63">
        <v>0</v>
      </c>
      <c r="C62" s="27">
        <v>31</v>
      </c>
      <c r="D62" s="28">
        <v>0</v>
      </c>
      <c r="E62" s="64">
        <v>0</v>
      </c>
      <c r="F62" s="29">
        <v>0</v>
      </c>
    </row>
    <row r="63" spans="1:6" ht="15" customHeight="1">
      <c r="A63" s="37" t="s">
        <v>39</v>
      </c>
      <c r="B63" s="63">
        <v>0</v>
      </c>
      <c r="C63" s="27">
        <v>12</v>
      </c>
      <c r="D63" s="28">
        <v>0</v>
      </c>
      <c r="E63" s="64">
        <v>0</v>
      </c>
      <c r="F63" s="29">
        <v>0</v>
      </c>
    </row>
    <row r="64" spans="1:6" ht="15">
      <c r="A64" s="61" t="s">
        <v>40</v>
      </c>
      <c r="B64" s="62"/>
      <c r="C64" s="27"/>
      <c r="D64" s="28"/>
      <c r="E64" s="64"/>
      <c r="F64" s="29"/>
    </row>
    <row r="65" spans="1:6" ht="15" customHeight="1">
      <c r="A65" s="37" t="s">
        <v>41</v>
      </c>
      <c r="B65" s="63">
        <v>65</v>
      </c>
      <c r="C65" s="27">
        <v>26</v>
      </c>
      <c r="D65" s="28">
        <v>0</v>
      </c>
      <c r="E65" s="28">
        <v>0</v>
      </c>
      <c r="F65" s="29">
        <v>0</v>
      </c>
    </row>
    <row r="66" spans="1:6" s="5" customFormat="1" ht="15" customHeight="1">
      <c r="A66" s="66" t="s">
        <v>42</v>
      </c>
      <c r="B66" s="63">
        <v>75</v>
      </c>
      <c r="C66" s="27">
        <v>75</v>
      </c>
      <c r="D66" s="28">
        <v>0</v>
      </c>
      <c r="E66" s="28">
        <v>0</v>
      </c>
      <c r="F66" s="29">
        <v>0</v>
      </c>
    </row>
    <row r="67" spans="1:6" s="5" customFormat="1" ht="15" customHeight="1">
      <c r="A67" s="66" t="s">
        <v>96</v>
      </c>
      <c r="B67" s="63">
        <v>75</v>
      </c>
      <c r="C67" s="27">
        <v>0</v>
      </c>
      <c r="D67" s="28">
        <v>75</v>
      </c>
      <c r="E67" s="28">
        <v>0</v>
      </c>
      <c r="F67" s="29">
        <v>0</v>
      </c>
    </row>
    <row r="68" spans="1:6" ht="14.25">
      <c r="A68" s="37" t="s">
        <v>62</v>
      </c>
      <c r="B68" s="63">
        <v>0</v>
      </c>
      <c r="C68" s="27">
        <v>105</v>
      </c>
      <c r="D68" s="28">
        <v>0</v>
      </c>
      <c r="E68" s="28">
        <v>0</v>
      </c>
      <c r="F68" s="29">
        <v>0</v>
      </c>
    </row>
    <row r="69" spans="1:6" ht="14.25">
      <c r="A69" s="37" t="s">
        <v>97</v>
      </c>
      <c r="B69" s="63">
        <v>0</v>
      </c>
      <c r="C69" s="27">
        <v>10</v>
      </c>
      <c r="D69" s="28">
        <v>0</v>
      </c>
      <c r="E69" s="28">
        <v>0</v>
      </c>
      <c r="F69" s="29">
        <v>0</v>
      </c>
    </row>
    <row r="70" spans="1:6" ht="15.75" thickBot="1">
      <c r="A70" s="38" t="s">
        <v>30</v>
      </c>
      <c r="B70" s="39">
        <f>SUM(B51:B69)</f>
        <v>1238</v>
      </c>
      <c r="C70" s="67">
        <f>SUM(C51:C69)</f>
        <v>711</v>
      </c>
      <c r="D70" s="68">
        <f>SUM(D51:D69)</f>
        <v>871</v>
      </c>
      <c r="E70" s="69">
        <f>SUM(E51:E69)</f>
        <v>556</v>
      </c>
      <c r="F70" s="70">
        <f>SUM(F51:F69)</f>
        <v>126</v>
      </c>
    </row>
    <row r="71" spans="1:6" ht="15">
      <c r="A71" s="75" t="s">
        <v>13</v>
      </c>
      <c r="B71" s="76"/>
      <c r="C71" s="22"/>
      <c r="D71" s="23"/>
      <c r="E71" s="71"/>
      <c r="F71" s="29"/>
    </row>
    <row r="72" spans="1:6" ht="15">
      <c r="A72" s="61" t="s">
        <v>32</v>
      </c>
      <c r="B72" s="62"/>
      <c r="C72" s="22"/>
      <c r="D72" s="23"/>
      <c r="E72" s="71"/>
      <c r="F72" s="29"/>
    </row>
    <row r="73" spans="1:6" ht="14.25">
      <c r="A73" s="37" t="s">
        <v>43</v>
      </c>
      <c r="B73" s="63">
        <v>32</v>
      </c>
      <c r="C73" s="65">
        <v>32</v>
      </c>
      <c r="D73" s="28">
        <v>32</v>
      </c>
      <c r="E73" s="28">
        <v>32</v>
      </c>
      <c r="F73" s="29">
        <v>32</v>
      </c>
    </row>
    <row r="74" spans="1:6" ht="14.25">
      <c r="A74" s="37" t="s">
        <v>44</v>
      </c>
      <c r="B74" s="63">
        <v>69</v>
      </c>
      <c r="C74" s="65">
        <v>69</v>
      </c>
      <c r="D74" s="28">
        <v>69</v>
      </c>
      <c r="E74" s="28">
        <v>69</v>
      </c>
      <c r="F74" s="29">
        <v>69</v>
      </c>
    </row>
    <row r="75" spans="1:6" ht="14.25">
      <c r="A75" s="37" t="s">
        <v>45</v>
      </c>
      <c r="B75" s="63">
        <v>35</v>
      </c>
      <c r="C75" s="65">
        <v>44</v>
      </c>
      <c r="D75" s="28">
        <v>10</v>
      </c>
      <c r="E75" s="28">
        <v>10</v>
      </c>
      <c r="F75" s="29">
        <v>10</v>
      </c>
    </row>
    <row r="76" spans="1:6" ht="14.25">
      <c r="A76" s="66" t="s">
        <v>68</v>
      </c>
      <c r="B76" s="63">
        <v>30</v>
      </c>
      <c r="C76" s="65">
        <v>43</v>
      </c>
      <c r="D76" s="28">
        <v>30</v>
      </c>
      <c r="E76" s="28">
        <v>30</v>
      </c>
      <c r="F76" s="29">
        <v>30</v>
      </c>
    </row>
    <row r="77" spans="1:6" ht="15">
      <c r="A77" s="61" t="s">
        <v>38</v>
      </c>
      <c r="B77" s="62"/>
      <c r="C77" s="22"/>
      <c r="D77" s="23"/>
      <c r="E77" s="71"/>
      <c r="F77" s="29"/>
    </row>
    <row r="78" spans="1:6" ht="14.25">
      <c r="A78" s="37" t="s">
        <v>98</v>
      </c>
      <c r="B78" s="63">
        <v>0</v>
      </c>
      <c r="C78" s="65">
        <v>8</v>
      </c>
      <c r="D78" s="28">
        <v>0</v>
      </c>
      <c r="E78" s="28">
        <v>0</v>
      </c>
      <c r="F78" s="29">
        <v>0</v>
      </c>
    </row>
    <row r="79" spans="1:6" ht="14.25">
      <c r="A79" s="37" t="s">
        <v>99</v>
      </c>
      <c r="B79" s="63">
        <v>0</v>
      </c>
      <c r="C79" s="65">
        <v>7</v>
      </c>
      <c r="D79" s="28">
        <v>0</v>
      </c>
      <c r="E79" s="28">
        <v>0</v>
      </c>
      <c r="F79" s="29">
        <v>0</v>
      </c>
    </row>
    <row r="80" spans="1:6" ht="14.25">
      <c r="A80" s="37" t="s">
        <v>125</v>
      </c>
      <c r="B80" s="63">
        <v>0</v>
      </c>
      <c r="C80" s="65">
        <v>30</v>
      </c>
      <c r="D80" s="28">
        <v>0</v>
      </c>
      <c r="E80" s="28">
        <v>0</v>
      </c>
      <c r="F80" s="29">
        <v>0</v>
      </c>
    </row>
    <row r="81" spans="1:6" ht="14.25">
      <c r="A81" s="37" t="s">
        <v>2</v>
      </c>
      <c r="B81" s="63">
        <v>0</v>
      </c>
      <c r="C81" s="27">
        <v>6</v>
      </c>
      <c r="D81" s="28">
        <v>0</v>
      </c>
      <c r="E81" s="28">
        <v>0</v>
      </c>
      <c r="F81" s="29">
        <v>0</v>
      </c>
    </row>
    <row r="82" spans="1:6" ht="14.25">
      <c r="A82" s="37" t="s">
        <v>3</v>
      </c>
      <c r="B82" s="63">
        <v>10</v>
      </c>
      <c r="C82" s="27">
        <v>10</v>
      </c>
      <c r="D82" s="28">
        <v>0</v>
      </c>
      <c r="E82" s="28">
        <v>0</v>
      </c>
      <c r="F82" s="29">
        <v>0</v>
      </c>
    </row>
    <row r="83" spans="1:6" ht="15">
      <c r="A83" s="61" t="s">
        <v>40</v>
      </c>
      <c r="B83" s="62"/>
      <c r="C83" s="22"/>
      <c r="D83" s="28"/>
      <c r="E83" s="28"/>
      <c r="F83" s="29"/>
    </row>
    <row r="84" spans="1:6" ht="14.25">
      <c r="A84" s="66" t="s">
        <v>100</v>
      </c>
      <c r="B84" s="63">
        <v>2150</v>
      </c>
      <c r="C84" s="65">
        <v>2122</v>
      </c>
      <c r="D84" s="28">
        <v>5387</v>
      </c>
      <c r="E84" s="28">
        <v>0</v>
      </c>
      <c r="F84" s="29">
        <v>0</v>
      </c>
    </row>
    <row r="85" spans="1:6" ht="14.25">
      <c r="A85" s="66" t="s">
        <v>102</v>
      </c>
      <c r="B85" s="63">
        <v>0</v>
      </c>
      <c r="C85" s="65">
        <v>25</v>
      </c>
      <c r="D85" s="28">
        <v>0</v>
      </c>
      <c r="E85" s="28">
        <v>0</v>
      </c>
      <c r="F85" s="29">
        <v>0</v>
      </c>
    </row>
    <row r="86" spans="1:6" ht="14.25">
      <c r="A86" s="37" t="s">
        <v>63</v>
      </c>
      <c r="B86" s="63">
        <v>0</v>
      </c>
      <c r="C86" s="65">
        <v>49</v>
      </c>
      <c r="D86" s="28">
        <v>0</v>
      </c>
      <c r="E86" s="28">
        <v>0</v>
      </c>
      <c r="F86" s="29">
        <v>0</v>
      </c>
    </row>
    <row r="87" spans="1:6" ht="14.25">
      <c r="A87" s="37" t="s">
        <v>46</v>
      </c>
      <c r="B87" s="63">
        <v>51</v>
      </c>
      <c r="C87" s="65">
        <v>51</v>
      </c>
      <c r="D87" s="28">
        <v>0</v>
      </c>
      <c r="E87" s="28">
        <v>0</v>
      </c>
      <c r="F87" s="29">
        <v>0</v>
      </c>
    </row>
    <row r="88" spans="1:6" ht="14.25">
      <c r="A88" s="37" t="s">
        <v>64</v>
      </c>
      <c r="B88" s="63">
        <v>58</v>
      </c>
      <c r="C88" s="65">
        <v>58</v>
      </c>
      <c r="D88" s="28">
        <v>0</v>
      </c>
      <c r="E88" s="28">
        <v>0</v>
      </c>
      <c r="F88" s="29">
        <v>0</v>
      </c>
    </row>
    <row r="89" spans="1:6" ht="14.25">
      <c r="A89" s="37" t="s">
        <v>119</v>
      </c>
      <c r="B89" s="63">
        <v>0</v>
      </c>
      <c r="C89" s="65">
        <v>62</v>
      </c>
      <c r="D89" s="28">
        <v>0</v>
      </c>
      <c r="E89" s="28">
        <v>0</v>
      </c>
      <c r="F89" s="29">
        <v>0</v>
      </c>
    </row>
    <row r="90" spans="1:6" ht="14.25">
      <c r="A90" s="37" t="s">
        <v>4</v>
      </c>
      <c r="B90" s="63">
        <v>0</v>
      </c>
      <c r="C90" s="65">
        <v>20</v>
      </c>
      <c r="D90" s="28">
        <v>0</v>
      </c>
      <c r="E90" s="28">
        <v>0</v>
      </c>
      <c r="F90" s="29">
        <v>0</v>
      </c>
    </row>
    <row r="91" spans="1:6" ht="14.25">
      <c r="A91" s="37" t="s">
        <v>101</v>
      </c>
      <c r="B91" s="63">
        <v>0</v>
      </c>
      <c r="C91" s="65">
        <v>560</v>
      </c>
      <c r="D91" s="28">
        <v>0</v>
      </c>
      <c r="E91" s="28">
        <v>0</v>
      </c>
      <c r="F91" s="29">
        <v>0</v>
      </c>
    </row>
    <row r="92" spans="1:6" ht="15.75" thickBot="1">
      <c r="A92" s="38" t="s">
        <v>30</v>
      </c>
      <c r="B92" s="39">
        <f>SUM(B73:B91)</f>
        <v>2435</v>
      </c>
      <c r="C92" s="40">
        <f>SUM(C73:C91)</f>
        <v>3196</v>
      </c>
      <c r="D92" s="41">
        <f>SUM(D73:D91)</f>
        <v>5528</v>
      </c>
      <c r="E92" s="40">
        <f>SUM(E73:E90)</f>
        <v>141</v>
      </c>
      <c r="F92" s="42">
        <f>SUM(F73:F90)</f>
        <v>141</v>
      </c>
    </row>
    <row r="93" spans="1:6" ht="15">
      <c r="A93" s="75" t="s">
        <v>14</v>
      </c>
      <c r="B93" s="76"/>
      <c r="C93" s="22"/>
      <c r="D93" s="23"/>
      <c r="E93" s="71"/>
      <c r="F93" s="29"/>
    </row>
    <row r="94" spans="1:6" ht="15">
      <c r="A94" s="61" t="s">
        <v>32</v>
      </c>
      <c r="B94" s="62"/>
      <c r="C94" s="22"/>
      <c r="D94" s="23"/>
      <c r="E94" s="71"/>
      <c r="F94" s="29"/>
    </row>
    <row r="95" spans="1:6" ht="14.25">
      <c r="A95" s="37" t="s">
        <v>47</v>
      </c>
      <c r="B95" s="63">
        <v>300</v>
      </c>
      <c r="C95" s="65">
        <v>306</v>
      </c>
      <c r="D95" s="28">
        <v>200</v>
      </c>
      <c r="E95" s="28">
        <v>250</v>
      </c>
      <c r="F95" s="29">
        <v>250</v>
      </c>
    </row>
    <row r="96" spans="1:6" ht="15">
      <c r="A96" s="61" t="s">
        <v>65</v>
      </c>
      <c r="B96" s="63"/>
      <c r="C96" s="65"/>
      <c r="D96" s="28"/>
      <c r="E96" s="28"/>
      <c r="F96" s="29"/>
    </row>
    <row r="97" spans="1:6" ht="14.25">
      <c r="A97" s="37" t="s">
        <v>103</v>
      </c>
      <c r="B97" s="63">
        <v>0</v>
      </c>
      <c r="C97" s="65">
        <v>100</v>
      </c>
      <c r="D97" s="28">
        <v>100</v>
      </c>
      <c r="E97" s="28">
        <v>0</v>
      </c>
      <c r="F97" s="29">
        <v>0</v>
      </c>
    </row>
    <row r="98" spans="1:6" ht="14.25">
      <c r="A98" s="37" t="s">
        <v>118</v>
      </c>
      <c r="B98" s="63">
        <v>0</v>
      </c>
      <c r="C98" s="65">
        <v>0</v>
      </c>
      <c r="D98" s="28">
        <v>100</v>
      </c>
      <c r="E98" s="28">
        <v>0</v>
      </c>
      <c r="F98" s="29">
        <v>0</v>
      </c>
    </row>
    <row r="99" spans="1:6" ht="14.25">
      <c r="A99" s="37" t="s">
        <v>48</v>
      </c>
      <c r="B99" s="63">
        <v>50</v>
      </c>
      <c r="C99" s="65">
        <v>160</v>
      </c>
      <c r="D99" s="28">
        <v>0</v>
      </c>
      <c r="E99" s="28">
        <v>0</v>
      </c>
      <c r="F99" s="29">
        <v>0</v>
      </c>
    </row>
    <row r="100" spans="1:6" ht="14.25">
      <c r="A100" s="37" t="s">
        <v>104</v>
      </c>
      <c r="B100" s="63">
        <v>0</v>
      </c>
      <c r="C100" s="65">
        <v>20</v>
      </c>
      <c r="D100" s="28">
        <v>0</v>
      </c>
      <c r="E100" s="28">
        <v>0</v>
      </c>
      <c r="F100" s="29">
        <v>0</v>
      </c>
    </row>
    <row r="101" spans="1:6" ht="15.75" thickBot="1">
      <c r="A101" s="38" t="s">
        <v>30</v>
      </c>
      <c r="B101" s="39">
        <f>SUM(B95:B100)</f>
        <v>350</v>
      </c>
      <c r="C101" s="67">
        <f>SUM(C95:C100)</f>
        <v>586</v>
      </c>
      <c r="D101" s="68">
        <f>SUM(D95:D100)</f>
        <v>400</v>
      </c>
      <c r="E101" s="69">
        <f>SUM(E95:E100)</f>
        <v>250</v>
      </c>
      <c r="F101" s="70">
        <f>SUM(F95:F100)</f>
        <v>250</v>
      </c>
    </row>
    <row r="102" spans="1:6" ht="6" customHeight="1" thickBot="1">
      <c r="A102" s="72"/>
      <c r="B102" s="149"/>
      <c r="C102" s="47"/>
      <c r="D102" s="74"/>
      <c r="E102" s="74"/>
      <c r="F102" s="46"/>
    </row>
    <row r="103" spans="1:6" ht="3.75" customHeight="1">
      <c r="A103" s="58"/>
      <c r="B103" s="59"/>
      <c r="C103" s="47"/>
      <c r="D103" s="48"/>
      <c r="E103" s="48"/>
      <c r="F103" s="29"/>
    </row>
    <row r="104" spans="1:6" ht="15">
      <c r="A104" s="75" t="s">
        <v>15</v>
      </c>
      <c r="B104" s="76"/>
      <c r="C104" s="65"/>
      <c r="D104" s="28"/>
      <c r="E104" s="28"/>
      <c r="F104" s="29"/>
    </row>
    <row r="105" spans="1:6" ht="14.25">
      <c r="A105" s="37" t="s">
        <v>49</v>
      </c>
      <c r="B105" s="63">
        <v>50</v>
      </c>
      <c r="C105" s="65">
        <v>30</v>
      </c>
      <c r="D105" s="28">
        <v>50</v>
      </c>
      <c r="E105" s="28">
        <v>50</v>
      </c>
      <c r="F105" s="29">
        <v>50</v>
      </c>
    </row>
    <row r="106" spans="1:6" ht="15.75" thickBot="1">
      <c r="A106" s="38" t="s">
        <v>30</v>
      </c>
      <c r="B106" s="39">
        <f>SUM(B105:B105)</f>
        <v>50</v>
      </c>
      <c r="C106" s="67">
        <f>SUM(C105:C105)</f>
        <v>30</v>
      </c>
      <c r="D106" s="68">
        <f>SUM(D105:D105)</f>
        <v>50</v>
      </c>
      <c r="E106" s="69">
        <f>SUM(E105:E105)</f>
        <v>50</v>
      </c>
      <c r="F106" s="70">
        <f>SUM(F105:F105)</f>
        <v>50</v>
      </c>
    </row>
    <row r="107" spans="1:6" ht="6" customHeight="1" thickBot="1">
      <c r="A107" s="72"/>
      <c r="B107" s="73"/>
      <c r="C107" s="44"/>
      <c r="D107" s="45"/>
      <c r="E107" s="45"/>
      <c r="F107" s="46"/>
    </row>
    <row r="108" spans="1:6" ht="15.75" thickBot="1">
      <c r="A108" s="43" t="s">
        <v>50</v>
      </c>
      <c r="B108" s="146">
        <f>B39+B48+B70+B92+B101+B106</f>
        <v>7295</v>
      </c>
      <c r="C108" s="77">
        <f>C39+C48+C70+C92+C101+C106</f>
        <v>7990</v>
      </c>
      <c r="D108" s="78">
        <f>D39+D48+D70+D92+D101+D106</f>
        <v>10268</v>
      </c>
      <c r="E108" s="77">
        <f>E39+E48+E70+E92+E101+E106</f>
        <v>4366</v>
      </c>
      <c r="F108" s="79">
        <f>F39+F48+F70+F92+F101+F106</f>
        <v>3936</v>
      </c>
    </row>
    <row r="109" spans="1:6" ht="6" customHeight="1">
      <c r="A109" s="80"/>
      <c r="B109" s="8"/>
      <c r="C109" s="8"/>
      <c r="D109" s="8"/>
      <c r="E109" s="8"/>
      <c r="F109" s="8"/>
    </row>
  </sheetData>
  <mergeCells count="2">
    <mergeCell ref="A1:F1"/>
    <mergeCell ref="B3:C3"/>
  </mergeCells>
  <printOptions horizontalCentered="1"/>
  <pageMargins left="0.3937007874015748" right="0.3937007874015748" top="0.6692913385826772" bottom="0.2362204724409449" header="0.15748031496062992" footer="0.15748031496062992"/>
  <pageSetup firstPageNumber="37" useFirstPageNumber="1" fitToHeight="0" horizontalDpi="600" verticalDpi="600" orientation="portrait" paperSize="9" r:id="rId1"/>
  <headerFooter alignWithMargins="0">
    <oddFooter>&amp;C&amp;12&amp;P</oddFooter>
  </headerFooter>
  <rowBreaks count="3" manualBreakCount="3">
    <brk id="39" max="5" man="1"/>
    <brk id="70" max="5" man="1"/>
    <brk id="9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psutt</dc:creator>
  <cp:keywords/>
  <dc:description/>
  <cp:lastModifiedBy>dmitc</cp:lastModifiedBy>
  <cp:lastPrinted>2010-02-18T12:03:14Z</cp:lastPrinted>
  <dcterms:created xsi:type="dcterms:W3CDTF">2007-01-05T11:31:32Z</dcterms:created>
  <dcterms:modified xsi:type="dcterms:W3CDTF">2010-02-18T12:03:15Z</dcterms:modified>
  <cp:category/>
  <cp:version/>
  <cp:contentType/>
  <cp:contentStatus/>
</cp:coreProperties>
</file>